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<sst xmlns="http://schemas.openxmlformats.org/spreadsheetml/2006/main" count="177" uniqueCount="132">
  <si>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</si>
  <si>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</si>
  <si>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</si>
  <si>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</si>
  <si>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</si>
  <si>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</si>
  <si>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</si>
  <si>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</si>
  <si>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</si>
  <si>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</si>
  <si>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</si>
  <si>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</si>
  <si>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</si>
  <si>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</si>
  <si>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</si>
  <si>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</si>
  <si>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</si>
  <si>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</si>
  <si>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</si>
  <si>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</si>
  <si>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</si>
  <si>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</si>
  <si>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</si>
  <si>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</si>
  <si>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</si>
  <si>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</si>
  <si>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</si>
  <si>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</si>
  <si>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</si>
  <si>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</si>
  <si>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</si>
  <si>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</si>
  <si>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</si>
  <si>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</si>
  <si>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</si>
  <si>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</si>
  <si>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</si>
  <si>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</si>
  <si>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</si>
  <si>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</si>
  <si>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</si>
  <si>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</si>
  <si>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</si>
  <si>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</si>
  <si>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</si>
  <si>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</si>
  <si>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</si>
  <si>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</si>
  <si>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</si>
  <si>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</si>
  <si>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</si>
  <si>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</si>
  <si>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</si>
  <si>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</si>
  <si>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</si>
  <si>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</si>
  <si>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</si>
  <si>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</si>
  <si>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</si>
  <si>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</si>
  <si>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</si>
  <si>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</si>
  <si>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</si>
  <si>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</si>
  <si>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</si>
  <si>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</si>
  <si>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</si>
  <si>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</si>
  <si>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</si>
  <si>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</si>
  <si>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</si>
  <si>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</si>
  <si>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</si>
  <si>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</si>
  <si>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</si>
  <si>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</si>
  <si>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</si>
  <si>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</si>
  <si>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</si>
  <si>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</si>
  <si>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</si>
  <si>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</si>
  <si>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</si>
  <si>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</si>
  <si>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</si>
  <si>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</si>
  <si>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</si>
  <si>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</si>
  <si>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</si>
  <si>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</si>
  <si>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</si>
  <si>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</si>
  <si>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</si>
  <si>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</si>
  <si>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</si>
  <si>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</si>
  <si>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</si>
  <si>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</si>
  <si>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</si>
  <si>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</si>
  <si>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</si>
  <si>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</si>
  <si>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</si>
  <si>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</si>
  <si>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</si>
  <si>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</si>
  <si>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</si>
  <si>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</si>
  <si>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</si>
  <si>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</si>
  <si>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</si>
  <si>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</si>
  <si>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</si>
  <si>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</si>
  <si>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</si>
  <si>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</si>
  <si>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</si>
  <si>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</si>
  <si>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</si>
  <si>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</si>
  <si>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</si>
  <si>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</si>
  <si>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</si>
  <si>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</si>
  <si>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</si>
  <si>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</si>
  <si>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</si>
  <si>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</si>
  <si>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</si>
  <si>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30-September-2019
(All figures in Rs. Crore)</t>
  </si>
  <si>
    <t>Table showing State wise /Union Territory wise contribution to AAUM of category of schemes as on 30-September-2019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</si>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</sst>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zoomScale="85" zoomScaleNormal="85" workbookViewId="0">
      <selection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5" t="s">
        <v>75</v>
      </c>
      <c r="B1" s="62" t="s">
        <v>28</v>
      </c>
      <c r="C1" s="76" t="s">
        <v>129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6"/>
      <c r="B2" s="63"/>
      <c r="C2" s="64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  <c r="W2" s="64" t="s">
        <v>25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6"/>
      <c r="AQ2" s="64" t="s">
        <v>26</v>
      </c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6"/>
      <c r="BK2" s="79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6"/>
      <c r="B3" s="63"/>
      <c r="C3" s="70" t="s">
        <v>120</v>
      </c>
      <c r="D3" s="71"/>
      <c r="E3" s="71"/>
      <c r="F3" s="71"/>
      <c r="G3" s="71"/>
      <c r="H3" s="71"/>
      <c r="I3" s="71"/>
      <c r="J3" s="71"/>
      <c r="K3" s="71"/>
      <c r="L3" s="72"/>
      <c r="M3" s="70" t="s">
        <v>121</v>
      </c>
      <c r="N3" s="71"/>
      <c r="O3" s="71"/>
      <c r="P3" s="71"/>
      <c r="Q3" s="71"/>
      <c r="R3" s="71"/>
      <c r="S3" s="71"/>
      <c r="T3" s="71"/>
      <c r="U3" s="71"/>
      <c r="V3" s="72"/>
      <c r="W3" s="70" t="s">
        <v>120</v>
      </c>
      <c r="X3" s="71"/>
      <c r="Y3" s="71"/>
      <c r="Z3" s="71"/>
      <c r="AA3" s="71"/>
      <c r="AB3" s="71"/>
      <c r="AC3" s="71"/>
      <c r="AD3" s="71"/>
      <c r="AE3" s="71"/>
      <c r="AF3" s="72"/>
      <c r="AG3" s="70" t="s">
        <v>121</v>
      </c>
      <c r="AH3" s="71"/>
      <c r="AI3" s="71"/>
      <c r="AJ3" s="71"/>
      <c r="AK3" s="71"/>
      <c r="AL3" s="71"/>
      <c r="AM3" s="71"/>
      <c r="AN3" s="71"/>
      <c r="AO3" s="71"/>
      <c r="AP3" s="72"/>
      <c r="AQ3" s="70" t="s">
        <v>120</v>
      </c>
      <c r="AR3" s="71"/>
      <c r="AS3" s="71"/>
      <c r="AT3" s="71"/>
      <c r="AU3" s="71"/>
      <c r="AV3" s="71"/>
      <c r="AW3" s="71"/>
      <c r="AX3" s="71"/>
      <c r="AY3" s="71"/>
      <c r="AZ3" s="72"/>
      <c r="BA3" s="70" t="s">
        <v>121</v>
      </c>
      <c r="BB3" s="71"/>
      <c r="BC3" s="71"/>
      <c r="BD3" s="71"/>
      <c r="BE3" s="71"/>
      <c r="BF3" s="71"/>
      <c r="BG3" s="71"/>
      <c r="BH3" s="71"/>
      <c r="BI3" s="71"/>
      <c r="BJ3" s="72"/>
      <c r="BK3" s="8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6"/>
      <c r="B4" s="63"/>
      <c r="C4" s="67" t="s">
        <v>34</v>
      </c>
      <c r="D4" s="68"/>
      <c r="E4" s="68"/>
      <c r="F4" s="68"/>
      <c r="G4" s="69"/>
      <c r="H4" s="67" t="s">
        <v>35</v>
      </c>
      <c r="I4" s="68"/>
      <c r="J4" s="68"/>
      <c r="K4" s="68"/>
      <c r="L4" s="69"/>
      <c r="M4" s="67" t="s">
        <v>34</v>
      </c>
      <c r="N4" s="68"/>
      <c r="O4" s="68"/>
      <c r="P4" s="68"/>
      <c r="Q4" s="69"/>
      <c r="R4" s="67" t="s">
        <v>35</v>
      </c>
      <c r="S4" s="68"/>
      <c r="T4" s="68"/>
      <c r="U4" s="68"/>
      <c r="V4" s="69"/>
      <c r="W4" s="67" t="s">
        <v>34</v>
      </c>
      <c r="X4" s="68"/>
      <c r="Y4" s="68"/>
      <c r="Z4" s="68"/>
      <c r="AA4" s="69"/>
      <c r="AB4" s="67" t="s">
        <v>35</v>
      </c>
      <c r="AC4" s="68"/>
      <c r="AD4" s="68"/>
      <c r="AE4" s="68"/>
      <c r="AF4" s="69"/>
      <c r="AG4" s="67" t="s">
        <v>34</v>
      </c>
      <c r="AH4" s="68"/>
      <c r="AI4" s="68"/>
      <c r="AJ4" s="68"/>
      <c r="AK4" s="69"/>
      <c r="AL4" s="67" t="s">
        <v>35</v>
      </c>
      <c r="AM4" s="68"/>
      <c r="AN4" s="68"/>
      <c r="AO4" s="68"/>
      <c r="AP4" s="69"/>
      <c r="AQ4" s="67" t="s">
        <v>34</v>
      </c>
      <c r="AR4" s="68"/>
      <c r="AS4" s="68"/>
      <c r="AT4" s="68"/>
      <c r="AU4" s="69"/>
      <c r="AV4" s="67" t="s">
        <v>35</v>
      </c>
      <c r="AW4" s="68"/>
      <c r="AX4" s="68"/>
      <c r="AY4" s="68"/>
      <c r="AZ4" s="69"/>
      <c r="BA4" s="67" t="s">
        <v>34</v>
      </c>
      <c r="BB4" s="68"/>
      <c r="BC4" s="68"/>
      <c r="BD4" s="68"/>
      <c r="BE4" s="69"/>
      <c r="BF4" s="67" t="s">
        <v>35</v>
      </c>
      <c r="BG4" s="68"/>
      <c r="BH4" s="68"/>
      <c r="BI4" s="68"/>
      <c r="BJ4" s="69"/>
      <c r="BK4" s="8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6"/>
      <c r="B5" s="63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1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3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5"/>
    </row>
    <row r="7" spans="1:107" x14ac:dyDescent="0.2">
      <c r="A7" s="16" t="s">
        <v>76</v>
      </c>
      <c r="B7" s="19" t="s">
        <v>12</v>
      </c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5"/>
    </row>
    <row r="8" spans="1:107" x14ac:dyDescent="0.2">
      <c r="A8" s="16"/>
      <c r="B8" s="29" t="s">
        <v>101</v>
      </c>
      <c r="C8" s="35">
        <v>0</v>
      </c>
      <c r="D8" s="35">
        <v>131.03041780739997</v>
      </c>
      <c r="E8" s="35">
        <v>0</v>
      </c>
      <c r="F8" s="35">
        <v>0</v>
      </c>
      <c r="G8" s="35">
        <v>0</v>
      </c>
      <c r="H8" s="35">
        <v>3.8943248481139014</v>
      </c>
      <c r="I8" s="35">
        <v>236.79522296530041</v>
      </c>
      <c r="J8" s="35">
        <v>236.83272779780168</v>
      </c>
      <c r="K8" s="35">
        <v>0</v>
      </c>
      <c r="L8" s="35">
        <v>84.17786902773662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1.7344901062861011</v>
      </c>
      <c r="S8" s="35">
        <v>38.398961550399392</v>
      </c>
      <c r="T8" s="35">
        <v>273.03484592419824</v>
      </c>
      <c r="U8" s="35">
        <v>0</v>
      </c>
      <c r="V8" s="35">
        <v>8.5446507030299923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3.3635988460534021</v>
      </c>
      <c r="AC8" s="35">
        <v>81.574198849370134</v>
      </c>
      <c r="AD8" s="35">
        <v>44.917156417332585</v>
      </c>
      <c r="AE8" s="35">
        <v>0</v>
      </c>
      <c r="AF8" s="35">
        <v>97.193891150318834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3.1423921264511963</v>
      </c>
      <c r="AM8" s="35">
        <v>32.567452816698321</v>
      </c>
      <c r="AN8" s="35">
        <v>394.38208132893465</v>
      </c>
      <c r="AO8" s="35">
        <v>0</v>
      </c>
      <c r="AP8" s="35">
        <v>48.746707893888868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5.3843976870035748</v>
      </c>
      <c r="AW8" s="35">
        <v>51.71974273453182</v>
      </c>
      <c r="AX8" s="35">
        <v>14.771550667466499</v>
      </c>
      <c r="AY8" s="35">
        <v>0</v>
      </c>
      <c r="AZ8" s="35">
        <v>37.053867149660491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1.2821479830585012</v>
      </c>
      <c r="BG8" s="35">
        <v>1.3693891711664001</v>
      </c>
      <c r="BH8" s="35">
        <v>21.724342955766502</v>
      </c>
      <c r="BI8" s="35">
        <v>0</v>
      </c>
      <c r="BJ8" s="35">
        <v>2.2765062243317997</v>
      </c>
      <c r="BK8" s="36">
        <f>SUM(C8:BJ8)</f>
        <v>1855.9129347322996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131.03041780739997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3.8943248481139014</v>
      </c>
      <c r="I9" s="33">
        <f t="shared" si="0"/>
        <v>236.79522296530041</v>
      </c>
      <c r="J9" s="33">
        <f t="shared" si="0"/>
        <v>236.83272779780168</v>
      </c>
      <c r="K9" s="33">
        <f t="shared" si="0"/>
        <v>0</v>
      </c>
      <c r="L9" s="33">
        <f t="shared" si="0"/>
        <v>84.17786902773662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1.7344901062861011</v>
      </c>
      <c r="S9" s="33">
        <f t="shared" si="0"/>
        <v>38.398961550399392</v>
      </c>
      <c r="T9" s="33">
        <f t="shared" si="0"/>
        <v>273.03484592419824</v>
      </c>
      <c r="U9" s="33">
        <f t="shared" si="0"/>
        <v>0</v>
      </c>
      <c r="V9" s="33">
        <f t="shared" si="0"/>
        <v>8.5446507030299923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3.3635988460534021</v>
      </c>
      <c r="AC9" s="33">
        <f t="shared" si="0"/>
        <v>81.574198849370134</v>
      </c>
      <c r="AD9" s="33">
        <f t="shared" si="0"/>
        <v>44.917156417332585</v>
      </c>
      <c r="AE9" s="33">
        <f t="shared" si="0"/>
        <v>0</v>
      </c>
      <c r="AF9" s="33">
        <f t="shared" si="0"/>
        <v>97.193891150318834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3.1423921264511963</v>
      </c>
      <c r="AM9" s="33">
        <f t="shared" si="0"/>
        <v>32.567452816698321</v>
      </c>
      <c r="AN9" s="33">
        <f t="shared" si="0"/>
        <v>394.38208132893465</v>
      </c>
      <c r="AO9" s="33">
        <f t="shared" si="0"/>
        <v>0</v>
      </c>
      <c r="AP9" s="33">
        <f t="shared" si="0"/>
        <v>48.746707893888868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5.3843976870035748</v>
      </c>
      <c r="AW9" s="33">
        <f>(SUM(AW8))</f>
        <v>51.71974273453182</v>
      </c>
      <c r="AX9" s="33">
        <f t="shared" si="0"/>
        <v>14.771550667466499</v>
      </c>
      <c r="AY9" s="33">
        <f t="shared" si="0"/>
        <v>0</v>
      </c>
      <c r="AZ9" s="33">
        <f t="shared" si="0"/>
        <v>37.053867149660491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1.2821479830585012</v>
      </c>
      <c r="BG9" s="33">
        <f t="shared" si="0"/>
        <v>1.3693891711664001</v>
      </c>
      <c r="BH9" s="33">
        <f t="shared" si="0"/>
        <v>21.724342955766502</v>
      </c>
      <c r="BI9" s="33">
        <f t="shared" si="0"/>
        <v>0</v>
      </c>
      <c r="BJ9" s="33">
        <f t="shared" si="0"/>
        <v>2.2765062243317997</v>
      </c>
      <c r="BK9" s="31">
        <f>SUM(BK8)</f>
        <v>1855.9129347322996</v>
      </c>
    </row>
    <row r="10" spans="1:107" x14ac:dyDescent="0.2">
      <c r="A10" s="16" t="s">
        <v>77</v>
      </c>
      <c r="B10" s="20" t="s">
        <v>3</v>
      </c>
      <c r="C10" s="73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5"/>
    </row>
    <row r="11" spans="1:107" x14ac:dyDescent="0.2">
      <c r="A11" s="16"/>
      <c r="B11" s="29" t="s">
        <v>102</v>
      </c>
      <c r="C11" s="35">
        <v>0</v>
      </c>
      <c r="D11" s="35">
        <v>0.6813988845333333</v>
      </c>
      <c r="E11" s="35">
        <v>0</v>
      </c>
      <c r="F11" s="35">
        <v>0</v>
      </c>
      <c r="G11" s="35">
        <v>0</v>
      </c>
      <c r="H11" s="35">
        <v>0.22714557783509998</v>
      </c>
      <c r="I11" s="35">
        <v>5.6315024566600001E-2</v>
      </c>
      <c r="J11" s="35">
        <v>0.1156766486333</v>
      </c>
      <c r="K11" s="35">
        <v>0</v>
      </c>
      <c r="L11" s="35">
        <v>4.964151382166901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0.15662223096489997</v>
      </c>
      <c r="S11" s="35">
        <v>0.40150579900006661</v>
      </c>
      <c r="T11" s="35">
        <v>2.8504833115000321</v>
      </c>
      <c r="U11" s="35">
        <v>0</v>
      </c>
      <c r="V11" s="35">
        <v>0.31311937623309999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1.0888322185394645</v>
      </c>
      <c r="AC11" s="35">
        <v>0.51340701113320009</v>
      </c>
      <c r="AD11" s="35">
        <v>0</v>
      </c>
      <c r="AE11" s="35">
        <v>0</v>
      </c>
      <c r="AF11" s="35">
        <v>2.4586273610680665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0.91416086666290042</v>
      </c>
      <c r="AM11" s="35">
        <v>0.33403512866659996</v>
      </c>
      <c r="AN11" s="35">
        <v>2.8246143875998997</v>
      </c>
      <c r="AO11" s="35">
        <v>0</v>
      </c>
      <c r="AP11" s="35">
        <v>2.0599152757988004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0.29137055666490003</v>
      </c>
      <c r="AW11" s="35">
        <v>3.0544894619335667</v>
      </c>
      <c r="AX11" s="35">
        <v>6.4389408846667653</v>
      </c>
      <c r="AY11" s="35">
        <v>0</v>
      </c>
      <c r="AZ11" s="35">
        <v>0.41277005136650002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9.7864580999400014E-2</v>
      </c>
      <c r="BG11" s="35">
        <v>4.7559191433300001E-2</v>
      </c>
      <c r="BH11" s="35">
        <v>0</v>
      </c>
      <c r="BI11" s="35">
        <v>0</v>
      </c>
      <c r="BJ11" s="35">
        <v>0.39957895943329996</v>
      </c>
      <c r="BK11" s="36">
        <f>SUM(C11:BJ11)</f>
        <v>30.702584171399998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0.6813988845333333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0.22714557783509998</v>
      </c>
      <c r="I12" s="33">
        <f t="shared" si="1"/>
        <v>5.6315024566600001E-2</v>
      </c>
      <c r="J12" s="33">
        <f t="shared" si="1"/>
        <v>0.1156766486333</v>
      </c>
      <c r="K12" s="33">
        <f t="shared" si="1"/>
        <v>0</v>
      </c>
      <c r="L12" s="33">
        <f t="shared" si="1"/>
        <v>4.964151382166901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0.15662223096489997</v>
      </c>
      <c r="S12" s="33">
        <f t="shared" si="1"/>
        <v>0.40150579900006661</v>
      </c>
      <c r="T12" s="33">
        <f t="shared" si="1"/>
        <v>2.8504833115000321</v>
      </c>
      <c r="U12" s="33">
        <f t="shared" si="1"/>
        <v>0</v>
      </c>
      <c r="V12" s="33">
        <f t="shared" si="1"/>
        <v>0.31311937623309999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1.0888322185394645</v>
      </c>
      <c r="AC12" s="33">
        <f t="shared" si="1"/>
        <v>0.51340701113320009</v>
      </c>
      <c r="AD12" s="33">
        <f t="shared" si="1"/>
        <v>0</v>
      </c>
      <c r="AE12" s="33">
        <f t="shared" si="1"/>
        <v>0</v>
      </c>
      <c r="AF12" s="33">
        <f t="shared" si="1"/>
        <v>2.4586273610680665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0.91416086666290042</v>
      </c>
      <c r="AM12" s="33">
        <f t="shared" si="1"/>
        <v>0.33403512866659996</v>
      </c>
      <c r="AN12" s="33">
        <f t="shared" si="1"/>
        <v>2.8246143875998997</v>
      </c>
      <c r="AO12" s="33">
        <f t="shared" si="1"/>
        <v>0</v>
      </c>
      <c r="AP12" s="33">
        <f t="shared" si="1"/>
        <v>2.0599152757988004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0.29137055666490003</v>
      </c>
      <c r="AW12" s="33">
        <f>(SUM(AW11))</f>
        <v>3.0544894619335667</v>
      </c>
      <c r="AX12" s="33">
        <f t="shared" si="1"/>
        <v>6.4389408846667653</v>
      </c>
      <c r="AY12" s="33">
        <f t="shared" si="1"/>
        <v>0</v>
      </c>
      <c r="AZ12" s="33">
        <f t="shared" si="1"/>
        <v>0.41277005136650002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9.7864580999400014E-2</v>
      </c>
      <c r="BG12" s="33">
        <f t="shared" si="1"/>
        <v>4.7559191433300001E-2</v>
      </c>
      <c r="BH12" s="33">
        <f t="shared" si="1"/>
        <v>0</v>
      </c>
      <c r="BI12" s="33">
        <f t="shared" si="1"/>
        <v>0</v>
      </c>
      <c r="BJ12" s="33">
        <f t="shared" si="1"/>
        <v>0.39957895943329996</v>
      </c>
      <c r="BK12" s="34">
        <f>SUM(BK11)</f>
        <v>30.702584171399998</v>
      </c>
    </row>
    <row r="13" spans="1:107" x14ac:dyDescent="0.2">
      <c r="A13" s="16" t="s">
        <v>78</v>
      </c>
      <c r="B13" s="20" t="s">
        <v>10</v>
      </c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5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3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5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3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5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3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5"/>
    </row>
    <row r="23" spans="1:67" x14ac:dyDescent="0.2">
      <c r="A23" s="16"/>
      <c r="B23" s="29" t="s">
        <v>103</v>
      </c>
      <c r="C23" s="35">
        <v>0</v>
      </c>
      <c r="D23" s="35">
        <v>0.65890156016666679</v>
      </c>
      <c r="E23" s="35">
        <v>0</v>
      </c>
      <c r="F23" s="35">
        <v>0</v>
      </c>
      <c r="G23" s="35">
        <v>0</v>
      </c>
      <c r="H23" s="35">
        <v>7.7942199800666662E-2</v>
      </c>
      <c r="I23" s="35">
        <v>9.9808194266666678E-2</v>
      </c>
      <c r="J23" s="35">
        <v>0</v>
      </c>
      <c r="K23" s="35">
        <v>0</v>
      </c>
      <c r="L23" s="35">
        <v>6.5495455199999997E-2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5.4787889766000013E-2</v>
      </c>
      <c r="S23" s="35">
        <v>0</v>
      </c>
      <c r="T23" s="35">
        <v>2.2248424867333338</v>
      </c>
      <c r="U23" s="35">
        <v>0</v>
      </c>
      <c r="V23" s="35">
        <v>0.16099835393333328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2.1651870444103625</v>
      </c>
      <c r="AC23" s="35">
        <v>1.6973542022664665</v>
      </c>
      <c r="AD23" s="35">
        <v>0.30128956169999999</v>
      </c>
      <c r="AE23" s="35">
        <v>0</v>
      </c>
      <c r="AF23" s="35">
        <v>3.5788552818019395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1.3946870012936001</v>
      </c>
      <c r="AM23" s="35">
        <v>0.22915345113320001</v>
      </c>
      <c r="AN23" s="35">
        <v>7.6557849999999997E-2</v>
      </c>
      <c r="AO23" s="35">
        <v>0</v>
      </c>
      <c r="AP23" s="35">
        <v>1.5264136506327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1.6622890939649679</v>
      </c>
      <c r="AW23" s="35">
        <v>5.3044848500005015</v>
      </c>
      <c r="AX23" s="35">
        <v>1.5057697216666674</v>
      </c>
      <c r="AY23" s="35">
        <v>0</v>
      </c>
      <c r="AZ23" s="35">
        <v>2.5715789236653994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0.33296925223109997</v>
      </c>
      <c r="BG23" s="35">
        <v>0.50283502556649995</v>
      </c>
      <c r="BH23" s="35">
        <v>0</v>
      </c>
      <c r="BI23" s="35">
        <v>0</v>
      </c>
      <c r="BJ23" s="35">
        <v>0.29204476163329995</v>
      </c>
      <c r="BK23" s="36">
        <f>SUM(C23:BJ23)</f>
        <v>26.484245811833368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0.66967598679999996</v>
      </c>
      <c r="E24" s="35">
        <v>0</v>
      </c>
      <c r="F24" s="35">
        <v>0</v>
      </c>
      <c r="G24" s="35">
        <v>0</v>
      </c>
      <c r="H24" s="35">
        <v>0.25000771179853343</v>
      </c>
      <c r="I24" s="35">
        <v>4.7828585999999999E-2</v>
      </c>
      <c r="J24" s="35">
        <v>0.87148406970000003</v>
      </c>
      <c r="K24" s="35">
        <v>0</v>
      </c>
      <c r="L24" s="35">
        <v>0.80193052443336676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0.29369194446813301</v>
      </c>
      <c r="S24" s="35">
        <v>8.1535767999999995E-3</v>
      </c>
      <c r="T24" s="35">
        <v>0</v>
      </c>
      <c r="U24" s="35">
        <v>0</v>
      </c>
      <c r="V24" s="35">
        <v>9.9014430633299996E-2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2.0481239602222754</v>
      </c>
      <c r="AC24" s="35">
        <v>3.4055811554662996</v>
      </c>
      <c r="AD24" s="35">
        <v>0</v>
      </c>
      <c r="AE24" s="35">
        <v>0</v>
      </c>
      <c r="AF24" s="35">
        <v>6.2669566439305333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2.4507263711889036</v>
      </c>
      <c r="AM24" s="35">
        <v>7.1021887764332003</v>
      </c>
      <c r="AN24" s="35">
        <v>7.6071274110667328</v>
      </c>
      <c r="AO24" s="35">
        <v>0</v>
      </c>
      <c r="AP24" s="35">
        <v>4.827067793130503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2.6923695372250047</v>
      </c>
      <c r="AW24" s="35">
        <v>16.95497256623398</v>
      </c>
      <c r="AX24" s="35">
        <v>0</v>
      </c>
      <c r="AY24" s="35">
        <v>0</v>
      </c>
      <c r="AZ24" s="35">
        <v>10.858201127806122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0.47653908093049979</v>
      </c>
      <c r="BG24" s="35">
        <v>0.1000701553332</v>
      </c>
      <c r="BH24" s="35">
        <v>1.3440632573666</v>
      </c>
      <c r="BI24" s="35">
        <v>0</v>
      </c>
      <c r="BJ24" s="35">
        <v>0.91339337489949979</v>
      </c>
      <c r="BK24" s="36">
        <f>SUM(C24:BJ24)</f>
        <v>70.089168041866685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8.6388217905333313</v>
      </c>
      <c r="E25" s="35">
        <v>0</v>
      </c>
      <c r="F25" s="35">
        <v>0</v>
      </c>
      <c r="G25" s="35">
        <v>0</v>
      </c>
      <c r="H25" s="35">
        <v>0.26065232903186658</v>
      </c>
      <c r="I25" s="35">
        <v>5.3505148666666653E-3</v>
      </c>
      <c r="J25" s="35">
        <v>0</v>
      </c>
      <c r="K25" s="35">
        <v>0</v>
      </c>
      <c r="L25" s="35">
        <v>0.6231023718333335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0.14144366026813363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0.38842593826519989</v>
      </c>
      <c r="AC25" s="35">
        <v>3.2544239999999998E-4</v>
      </c>
      <c r="AD25" s="35">
        <v>0</v>
      </c>
      <c r="AE25" s="35">
        <v>0</v>
      </c>
      <c r="AF25" s="35">
        <v>3.4414468919017933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0.21513973796579997</v>
      </c>
      <c r="AM25" s="35">
        <v>6.6590968266500003E-2</v>
      </c>
      <c r="AN25" s="35">
        <v>2.0146568916333338</v>
      </c>
      <c r="AO25" s="35">
        <v>0</v>
      </c>
      <c r="AP25" s="35">
        <v>0.66597910049969999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0.8724101235031666</v>
      </c>
      <c r="AW25" s="35">
        <v>22.460976074266839</v>
      </c>
      <c r="AX25" s="35">
        <v>0</v>
      </c>
      <c r="AY25" s="35">
        <v>0</v>
      </c>
      <c r="AZ25" s="35">
        <v>3.4580898197653678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0.10119116003249998</v>
      </c>
      <c r="BG25" s="35">
        <v>0.33389027360000001</v>
      </c>
      <c r="BH25" s="35">
        <v>0</v>
      </c>
      <c r="BI25" s="35">
        <v>0</v>
      </c>
      <c r="BJ25" s="35">
        <v>0.75799282119980005</v>
      </c>
      <c r="BK25" s="36">
        <f>SUM(C25:BJ25)</f>
        <v>44.446485909833328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0.71804778949999992</v>
      </c>
      <c r="E26" s="35">
        <v>0</v>
      </c>
      <c r="F26" s="35">
        <v>0</v>
      </c>
      <c r="G26" s="35">
        <v>0</v>
      </c>
      <c r="H26" s="35">
        <v>0.64054540626980083</v>
      </c>
      <c r="I26" s="35">
        <v>3.3483913138668315</v>
      </c>
      <c r="J26" s="35">
        <v>15.5321817877666</v>
      </c>
      <c r="K26" s="35">
        <v>0</v>
      </c>
      <c r="L26" s="35">
        <v>8.9379862370007608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0.59175578899686687</v>
      </c>
      <c r="S26" s="35">
        <v>1.9097168407665002</v>
      </c>
      <c r="T26" s="35">
        <v>32.584711175100075</v>
      </c>
      <c r="U26" s="35">
        <v>0</v>
      </c>
      <c r="V26" s="35">
        <v>1.1417875139659002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1.4903708172007992</v>
      </c>
      <c r="AC26" s="35">
        <v>16.055779544699739</v>
      </c>
      <c r="AD26" s="35">
        <v>0.88539612190000005</v>
      </c>
      <c r="AE26" s="35">
        <v>0</v>
      </c>
      <c r="AF26" s="35">
        <v>44.893928621546181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1.5673703316608998</v>
      </c>
      <c r="AM26" s="35">
        <v>5.4651968325327998</v>
      </c>
      <c r="AN26" s="35">
        <v>5.6286054594665327</v>
      </c>
      <c r="AO26" s="35">
        <v>0</v>
      </c>
      <c r="AP26" s="35">
        <v>10.837396422329402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2.4728652735432326</v>
      </c>
      <c r="AW26" s="35">
        <v>18.068600171634888</v>
      </c>
      <c r="AX26" s="35">
        <v>6.9465196778669371</v>
      </c>
      <c r="AY26" s="35">
        <v>0</v>
      </c>
      <c r="AZ26" s="35">
        <v>14.7987173803934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0.78494404792839978</v>
      </c>
      <c r="BG26" s="35">
        <v>4.8154335092992016</v>
      </c>
      <c r="BH26" s="35">
        <v>5.5500191295332</v>
      </c>
      <c r="BI26" s="35">
        <v>0</v>
      </c>
      <c r="BJ26" s="35">
        <v>4.9549618956310022</v>
      </c>
      <c r="BK26" s="36">
        <f>SUM(C26:BJ26)</f>
        <v>210.62122909039996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10.685447126999998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1.2291476469008675</v>
      </c>
      <c r="I27" s="33">
        <f t="shared" si="7"/>
        <v>3.5013786090001648</v>
      </c>
      <c r="J27" s="33">
        <f t="shared" si="7"/>
        <v>16.403665857466599</v>
      </c>
      <c r="K27" s="33">
        <f t="shared" si="7"/>
        <v>0</v>
      </c>
      <c r="L27" s="33">
        <f t="shared" si="7"/>
        <v>10.428514588467461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1.0816792834991336</v>
      </c>
      <c r="S27" s="33">
        <f t="shared" si="7"/>
        <v>1.9178704175665002</v>
      </c>
      <c r="T27" s="33">
        <f t="shared" si="7"/>
        <v>34.809553661833412</v>
      </c>
      <c r="U27" s="33">
        <f t="shared" si="7"/>
        <v>0</v>
      </c>
      <c r="V27" s="33">
        <f t="shared" si="7"/>
        <v>1.4018002985325335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6.0921077600986369</v>
      </c>
      <c r="AC27" s="33">
        <f t="shared" si="7"/>
        <v>21.159040344832505</v>
      </c>
      <c r="AD27" s="33">
        <f t="shared" si="7"/>
        <v>1.1866856835999999</v>
      </c>
      <c r="AE27" s="33">
        <f t="shared" si="7"/>
        <v>0</v>
      </c>
      <c r="AF27" s="33">
        <f t="shared" si="7"/>
        <v>58.181187439180448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5.6279234421092035</v>
      </c>
      <c r="AM27" s="33">
        <f t="shared" si="7"/>
        <v>12.863130028365699</v>
      </c>
      <c r="AN27" s="33">
        <f t="shared" si="7"/>
        <v>15.326947612166601</v>
      </c>
      <c r="AO27" s="33">
        <f t="shared" si="7"/>
        <v>0</v>
      </c>
      <c r="AP27" s="33">
        <f t="shared" si="7"/>
        <v>17.856856966592304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7.6999340282363722</v>
      </c>
      <c r="AW27" s="33">
        <f t="shared" si="7"/>
        <v>62.789033662136205</v>
      </c>
      <c r="AX27" s="33">
        <f t="shared" si="7"/>
        <v>8.4522893995336048</v>
      </c>
      <c r="AY27" s="33">
        <f t="shared" si="7"/>
        <v>0</v>
      </c>
      <c r="AZ27" s="33">
        <f t="shared" si="7"/>
        <v>31.686587251630286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1.6956435411224995</v>
      </c>
      <c r="BG27" s="33">
        <f t="shared" si="7"/>
        <v>5.7522289637989017</v>
      </c>
      <c r="BH27" s="33">
        <f t="shared" si="7"/>
        <v>6.8940823868998002</v>
      </c>
      <c r="BI27" s="33">
        <f t="shared" si="7"/>
        <v>0</v>
      </c>
      <c r="BJ27" s="33">
        <f t="shared" si="7"/>
        <v>6.9183928533636019</v>
      </c>
      <c r="BK27" s="33">
        <f>SUM(BK23:BK26)</f>
        <v>351.64112885393331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142.39726381893331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5.3506180728498691</v>
      </c>
      <c r="I28" s="33">
        <f t="shared" si="8"/>
        <v>240.35291659886718</v>
      </c>
      <c r="J28" s="33">
        <f t="shared" si="8"/>
        <v>253.35207030390157</v>
      </c>
      <c r="K28" s="33">
        <f t="shared" si="8"/>
        <v>0</v>
      </c>
      <c r="L28" s="33">
        <f t="shared" si="8"/>
        <v>99.570534998370988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2.9727916207501348</v>
      </c>
      <c r="S28" s="33">
        <f t="shared" si="8"/>
        <v>40.718337766965959</v>
      </c>
      <c r="T28" s="33">
        <f t="shared" si="8"/>
        <v>310.69488289753173</v>
      </c>
      <c r="U28" s="33">
        <f t="shared" si="8"/>
        <v>0</v>
      </c>
      <c r="V28" s="33">
        <f t="shared" si="8"/>
        <v>10.259570377795626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10.544538824691504</v>
      </c>
      <c r="AC28" s="33">
        <f t="shared" si="8"/>
        <v>103.24664620533584</v>
      </c>
      <c r="AD28" s="33">
        <f t="shared" si="8"/>
        <v>46.103842100932582</v>
      </c>
      <c r="AE28" s="33">
        <f t="shared" si="8"/>
        <v>0</v>
      </c>
      <c r="AF28" s="33">
        <f t="shared" si="8"/>
        <v>157.83370595056735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9.6844764352232993</v>
      </c>
      <c r="AM28" s="33">
        <f t="shared" si="9"/>
        <v>45.764617973730623</v>
      </c>
      <c r="AN28" s="33">
        <f t="shared" si="9"/>
        <v>412.53364332870115</v>
      </c>
      <c r="AO28" s="33">
        <f t="shared" si="9"/>
        <v>0</v>
      </c>
      <c r="AP28" s="33">
        <f t="shared" si="9"/>
        <v>68.663480136279972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13.375702271904846</v>
      </c>
      <c r="AW28" s="33">
        <f t="shared" si="9"/>
        <v>117.5632658586016</v>
      </c>
      <c r="AX28" s="33">
        <f t="shared" si="9"/>
        <v>29.662780951666868</v>
      </c>
      <c r="AY28" s="33">
        <f t="shared" si="9"/>
        <v>0</v>
      </c>
      <c r="AZ28" s="33">
        <f t="shared" si="9"/>
        <v>69.15322445265727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3.0756561051804008</v>
      </c>
      <c r="BG28" s="33">
        <f t="shared" si="9"/>
        <v>7.1691773263986018</v>
      </c>
      <c r="BH28" s="33">
        <f t="shared" si="9"/>
        <v>28.618425342666303</v>
      </c>
      <c r="BI28" s="33">
        <f t="shared" si="9"/>
        <v>0</v>
      </c>
      <c r="BJ28" s="33">
        <f t="shared" si="9"/>
        <v>9.5944780371287024</v>
      </c>
      <c r="BK28" s="33">
        <f t="shared" si="9"/>
        <v>2238.2566477576329</v>
      </c>
    </row>
    <row r="29" spans="1:67" ht="3.75" customHeight="1" x14ac:dyDescent="0.2">
      <c r="A29" s="16"/>
      <c r="B29" s="23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5"/>
    </row>
    <row r="30" spans="1:67" x14ac:dyDescent="0.2">
      <c r="A30" s="16" t="s">
        <v>1</v>
      </c>
      <c r="B30" s="19" t="s">
        <v>7</v>
      </c>
      <c r="C30" s="73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5"/>
    </row>
    <row r="31" spans="1:67" s="4" customFormat="1" x14ac:dyDescent="0.2">
      <c r="A31" s="16" t="s">
        <v>76</v>
      </c>
      <c r="B31" s="20" t="s">
        <v>2</v>
      </c>
      <c r="C31" s="82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4"/>
    </row>
    <row r="32" spans="1:67" s="43" customFormat="1" x14ac:dyDescent="0.2">
      <c r="A32" s="40"/>
      <c r="B32" s="41" t="s">
        <v>106</v>
      </c>
      <c r="C32" s="35">
        <v>0</v>
      </c>
      <c r="D32" s="35">
        <v>0.71239732966666658</v>
      </c>
      <c r="E32" s="35">
        <v>0</v>
      </c>
      <c r="F32" s="35">
        <v>0</v>
      </c>
      <c r="G32" s="35">
        <v>0</v>
      </c>
      <c r="H32" s="35">
        <v>13.475760011041285</v>
      </c>
      <c r="I32" s="35">
        <v>0.46274441903213326</v>
      </c>
      <c r="J32" s="35">
        <v>0</v>
      </c>
      <c r="K32" s="35">
        <v>0</v>
      </c>
      <c r="L32" s="35">
        <v>1.9157380794339678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9.5067087114920117</v>
      </c>
      <c r="S32" s="35">
        <v>0.43921292366786607</v>
      </c>
      <c r="T32" s="35">
        <v>0</v>
      </c>
      <c r="U32" s="35">
        <v>0</v>
      </c>
      <c r="V32" s="35">
        <v>0.60730215579936653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74.647575504919828</v>
      </c>
      <c r="AC32" s="35">
        <v>3.6760936369605983</v>
      </c>
      <c r="AD32" s="35">
        <v>0</v>
      </c>
      <c r="AE32" s="35">
        <v>0</v>
      </c>
      <c r="AF32" s="35">
        <v>22.058987638051402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65.110424078236662</v>
      </c>
      <c r="AM32" s="35">
        <v>2.0503503841963995</v>
      </c>
      <c r="AN32" s="35">
        <v>0</v>
      </c>
      <c r="AO32" s="35">
        <v>0</v>
      </c>
      <c r="AP32" s="35">
        <v>11.647808206189904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230.46097229316885</v>
      </c>
      <c r="AW32" s="35">
        <v>18.31424685404809</v>
      </c>
      <c r="AX32" s="35">
        <v>0</v>
      </c>
      <c r="AY32" s="35">
        <v>0</v>
      </c>
      <c r="AZ32" s="35">
        <v>50.748768108395076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47.401063618546068</v>
      </c>
      <c r="BG32" s="35">
        <v>2.5696788569283</v>
      </c>
      <c r="BH32" s="35">
        <v>0</v>
      </c>
      <c r="BI32" s="35">
        <v>0</v>
      </c>
      <c r="BJ32" s="35">
        <v>4.3239544978633031</v>
      </c>
      <c r="BK32" s="42">
        <f>SUM(C32:BJ32)</f>
        <v>560.12978730763768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0.71239732966666658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13.475760011041285</v>
      </c>
      <c r="I33" s="33">
        <f t="shared" si="10"/>
        <v>0.46274441903213326</v>
      </c>
      <c r="J33" s="33">
        <f t="shared" si="10"/>
        <v>0</v>
      </c>
      <c r="K33" s="33">
        <f t="shared" si="10"/>
        <v>0</v>
      </c>
      <c r="L33" s="33">
        <f t="shared" si="10"/>
        <v>1.9157380794339678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9.5067087114920117</v>
      </c>
      <c r="S33" s="33">
        <f t="shared" si="10"/>
        <v>0.43921292366786607</v>
      </c>
      <c r="T33" s="33">
        <f t="shared" si="10"/>
        <v>0</v>
      </c>
      <c r="U33" s="33">
        <f t="shared" si="10"/>
        <v>0</v>
      </c>
      <c r="V33" s="33">
        <f t="shared" si="10"/>
        <v>0.60730215579936653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74.647575504919828</v>
      </c>
      <c r="AC33" s="33">
        <f t="shared" si="10"/>
        <v>3.6760936369605983</v>
      </c>
      <c r="AD33" s="33">
        <f t="shared" si="10"/>
        <v>0</v>
      </c>
      <c r="AE33" s="33">
        <f t="shared" si="10"/>
        <v>0</v>
      </c>
      <c r="AF33" s="33">
        <f t="shared" si="10"/>
        <v>22.058987638051402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65.110424078236662</v>
      </c>
      <c r="AM33" s="33">
        <f t="shared" si="10"/>
        <v>2.0503503841963995</v>
      </c>
      <c r="AN33" s="33">
        <f t="shared" si="10"/>
        <v>0</v>
      </c>
      <c r="AO33" s="33">
        <f t="shared" si="10"/>
        <v>0</v>
      </c>
      <c r="AP33" s="33">
        <f t="shared" si="10"/>
        <v>11.647808206189904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230.46097229316885</v>
      </c>
      <c r="AW33" s="33">
        <f t="shared" si="10"/>
        <v>18.31424685404809</v>
      </c>
      <c r="AX33" s="33">
        <f t="shared" si="10"/>
        <v>0</v>
      </c>
      <c r="AY33" s="33">
        <f t="shared" si="10"/>
        <v>0</v>
      </c>
      <c r="AZ33" s="33">
        <f t="shared" si="10"/>
        <v>50.748768108395076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47.401063618546068</v>
      </c>
      <c r="BG33" s="33">
        <f t="shared" si="10"/>
        <v>2.5696788569283</v>
      </c>
      <c r="BH33" s="33">
        <f t="shared" si="10"/>
        <v>0</v>
      </c>
      <c r="BI33" s="33">
        <f t="shared" si="10"/>
        <v>0</v>
      </c>
      <c r="BJ33" s="33">
        <f t="shared" si="10"/>
        <v>4.3239544978633031</v>
      </c>
      <c r="BK33" s="33">
        <f>SUM(BK32)</f>
        <v>560.12978730763768</v>
      </c>
    </row>
    <row r="34" spans="1:67" x14ac:dyDescent="0.2">
      <c r="A34" s="16" t="s">
        <v>77</v>
      </c>
      <c r="B34" s="20" t="s">
        <v>15</v>
      </c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5"/>
    </row>
    <row r="35" spans="1:67" x14ac:dyDescent="0.2">
      <c r="A35" s="16"/>
      <c r="B35" s="29" t="s">
        <v>107</v>
      </c>
      <c r="C35" s="35">
        <v>0</v>
      </c>
      <c r="D35" s="35">
        <v>0.6926194994</v>
      </c>
      <c r="E35" s="35">
        <v>0</v>
      </c>
      <c r="F35" s="35">
        <v>0</v>
      </c>
      <c r="G35" s="35">
        <v>0</v>
      </c>
      <c r="H35" s="35">
        <v>4.5257787143816346</v>
      </c>
      <c r="I35" s="35">
        <v>1.0757423852334</v>
      </c>
      <c r="J35" s="35">
        <v>0</v>
      </c>
      <c r="K35" s="35">
        <v>0</v>
      </c>
      <c r="L35" s="35">
        <v>3.2636196752011362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1.7893550438517014</v>
      </c>
      <c r="S35" s="35">
        <v>2.9284917666600001E-2</v>
      </c>
      <c r="T35" s="35">
        <v>0</v>
      </c>
      <c r="U35" s="35">
        <v>0</v>
      </c>
      <c r="V35" s="35">
        <v>0.66863607713219997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35.135755075767605</v>
      </c>
      <c r="AC35" s="35">
        <v>2.5414403351653991</v>
      </c>
      <c r="AD35" s="35">
        <v>0.33271633516666665</v>
      </c>
      <c r="AE35" s="35">
        <v>0</v>
      </c>
      <c r="AF35" s="35">
        <v>19.450314345584868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33.535487872931263</v>
      </c>
      <c r="AM35" s="35">
        <v>0.22971383276620003</v>
      </c>
      <c r="AN35" s="35">
        <v>0</v>
      </c>
      <c r="AO35" s="35">
        <v>0</v>
      </c>
      <c r="AP35" s="35">
        <v>6.8412096138928993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97.930145281644926</v>
      </c>
      <c r="AW35" s="35">
        <v>11.246379028563062</v>
      </c>
      <c r="AX35" s="35">
        <v>0</v>
      </c>
      <c r="AY35" s="35">
        <v>0</v>
      </c>
      <c r="AZ35" s="35">
        <v>61.926009923957778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18.982493151648999</v>
      </c>
      <c r="BG35" s="35">
        <v>6.5349096955053669</v>
      </c>
      <c r="BH35" s="35">
        <v>0</v>
      </c>
      <c r="BI35" s="35">
        <v>0</v>
      </c>
      <c r="BJ35" s="35">
        <v>5.3832693838976011</v>
      </c>
      <c r="BK35" s="36">
        <f>SUM(C35:BJ35)</f>
        <v>312.11488018935927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0.51522100406666682</v>
      </c>
      <c r="E36" s="35">
        <v>0</v>
      </c>
      <c r="F36" s="35">
        <v>0</v>
      </c>
      <c r="G36" s="35">
        <v>0</v>
      </c>
      <c r="H36" s="35">
        <v>0.2551664011305334</v>
      </c>
      <c r="I36" s="35">
        <v>0</v>
      </c>
      <c r="J36" s="35">
        <v>0</v>
      </c>
      <c r="K36" s="35">
        <v>0</v>
      </c>
      <c r="L36" s="35">
        <v>0.4531101721334333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0.20802237950279931</v>
      </c>
      <c r="S36" s="35">
        <v>3.2268729633333333E-2</v>
      </c>
      <c r="T36" s="35">
        <v>0</v>
      </c>
      <c r="U36" s="35">
        <v>0</v>
      </c>
      <c r="V36" s="35">
        <v>0.14760342939990001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20.482903886136551</v>
      </c>
      <c r="AC36" s="35">
        <v>3.1043993044997</v>
      </c>
      <c r="AD36" s="35">
        <v>0</v>
      </c>
      <c r="AE36" s="35">
        <v>0</v>
      </c>
      <c r="AF36" s="35">
        <v>32.677519371437832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21.354058679770109</v>
      </c>
      <c r="AM36" s="35">
        <v>2.1244089776670338</v>
      </c>
      <c r="AN36" s="35">
        <v>0</v>
      </c>
      <c r="AO36" s="35">
        <v>0</v>
      </c>
      <c r="AP36" s="35">
        <v>18.09900447429607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1.4003646269305945</v>
      </c>
      <c r="AW36" s="35">
        <v>0.61432711340000001</v>
      </c>
      <c r="AX36" s="35">
        <v>0</v>
      </c>
      <c r="AY36" s="35">
        <v>0</v>
      </c>
      <c r="AZ36" s="35">
        <v>1.4156134777664002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0.82276937289809793</v>
      </c>
      <c r="BG36" s="35">
        <v>3.9487940866600006E-2</v>
      </c>
      <c r="BH36" s="35">
        <v>0</v>
      </c>
      <c r="BI36" s="35">
        <v>0</v>
      </c>
      <c r="BJ36" s="35">
        <v>0.56651490529979998</v>
      </c>
      <c r="BK36" s="36">
        <f>SUM(C36:BJ36)</f>
        <v>104.31276424683543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0.49200799243333337</v>
      </c>
      <c r="E37" s="35">
        <v>0</v>
      </c>
      <c r="F37" s="35">
        <v>0</v>
      </c>
      <c r="G37" s="35">
        <v>0</v>
      </c>
      <c r="H37" s="35">
        <v>2.0215663335261094</v>
      </c>
      <c r="I37" s="35">
        <v>1.0885989366599999E-2</v>
      </c>
      <c r="J37" s="35">
        <v>0</v>
      </c>
      <c r="K37" s="35">
        <v>0</v>
      </c>
      <c r="L37" s="35">
        <v>0.81489437663373343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1.7089849987739032</v>
      </c>
      <c r="S37" s="35">
        <v>1.1864673632334002</v>
      </c>
      <c r="T37" s="35">
        <v>0</v>
      </c>
      <c r="U37" s="35">
        <v>0</v>
      </c>
      <c r="V37" s="35">
        <v>0.36484016439960004</v>
      </c>
      <c r="W37" s="35">
        <v>0</v>
      </c>
      <c r="X37" s="35">
        <v>2.0116333333333333E-5</v>
      </c>
      <c r="Y37" s="35">
        <v>0</v>
      </c>
      <c r="Z37" s="35">
        <v>0</v>
      </c>
      <c r="AA37" s="35">
        <v>0</v>
      </c>
      <c r="AB37" s="35">
        <v>37.929183475242212</v>
      </c>
      <c r="AC37" s="35">
        <v>5.1256224376323996</v>
      </c>
      <c r="AD37" s="35">
        <v>0</v>
      </c>
      <c r="AE37" s="35">
        <v>0</v>
      </c>
      <c r="AF37" s="35">
        <v>48.574641396080608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48.143075128318323</v>
      </c>
      <c r="AM37" s="35">
        <v>4.4454444124325025</v>
      </c>
      <c r="AN37" s="35">
        <v>0.23627500000000001</v>
      </c>
      <c r="AO37" s="35">
        <v>0</v>
      </c>
      <c r="AP37" s="35">
        <v>36.806005873955741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8.8390225254862731</v>
      </c>
      <c r="AW37" s="35">
        <v>3.9336946977352092</v>
      </c>
      <c r="AX37" s="35">
        <v>0</v>
      </c>
      <c r="AY37" s="35">
        <v>0</v>
      </c>
      <c r="AZ37" s="35">
        <v>9.4181138399983944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4.5663848321173637</v>
      </c>
      <c r="BG37" s="35">
        <v>0.63842023519989999</v>
      </c>
      <c r="BH37" s="35">
        <v>0</v>
      </c>
      <c r="BI37" s="35">
        <v>0</v>
      </c>
      <c r="BJ37" s="35">
        <v>3.0402938436323996</v>
      </c>
      <c r="BK37" s="36">
        <f>SUM(C37:BJ37)</f>
        <v>218.29584503253136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0.51942781119999992</v>
      </c>
      <c r="E38" s="35">
        <v>0</v>
      </c>
      <c r="F38" s="35">
        <v>0</v>
      </c>
      <c r="G38" s="35">
        <v>0</v>
      </c>
      <c r="H38" s="35">
        <v>1.1717913093465677</v>
      </c>
      <c r="I38" s="35">
        <v>0.10929799999999999</v>
      </c>
      <c r="J38" s="35">
        <v>0</v>
      </c>
      <c r="K38" s="35">
        <v>0</v>
      </c>
      <c r="L38" s="35">
        <v>2.203120562566899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0.76132149602010046</v>
      </c>
      <c r="S38" s="35">
        <v>0</v>
      </c>
      <c r="T38" s="35">
        <v>0</v>
      </c>
      <c r="U38" s="35">
        <v>0</v>
      </c>
      <c r="V38" s="35">
        <v>0.20462028763309997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25.3901486986042</v>
      </c>
      <c r="AC38" s="35">
        <v>4.4692929700297972</v>
      </c>
      <c r="AD38" s="35">
        <v>0</v>
      </c>
      <c r="AE38" s="35">
        <v>0</v>
      </c>
      <c r="AF38" s="35">
        <v>33.293555538218655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26.140620215606287</v>
      </c>
      <c r="AM38" s="35">
        <v>4.2090384556980318</v>
      </c>
      <c r="AN38" s="35">
        <v>0</v>
      </c>
      <c r="AO38" s="35">
        <v>0</v>
      </c>
      <c r="AP38" s="35">
        <v>17.694256980584996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5.9258771893519775</v>
      </c>
      <c r="AW38" s="35">
        <v>0.33896663306590002</v>
      </c>
      <c r="AX38" s="35">
        <v>0</v>
      </c>
      <c r="AY38" s="35">
        <v>0</v>
      </c>
      <c r="AZ38" s="35">
        <v>4.487438566830301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3.8684785942630446</v>
      </c>
      <c r="BG38" s="35">
        <v>1.1880893186395958</v>
      </c>
      <c r="BH38" s="35">
        <v>0</v>
      </c>
      <c r="BI38" s="35">
        <v>0</v>
      </c>
      <c r="BJ38" s="35">
        <v>1.7561155954653009</v>
      </c>
      <c r="BK38" s="36">
        <f t="shared" ref="BK38:BK41" si="11">SUM(C38:BJ38)</f>
        <v>133.73145822312475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0.36090927189999999</v>
      </c>
      <c r="E39" s="35">
        <v>0</v>
      </c>
      <c r="F39" s="35">
        <v>0</v>
      </c>
      <c r="G39" s="35">
        <v>0</v>
      </c>
      <c r="H39" s="35">
        <v>0.17782479149726688</v>
      </c>
      <c r="I39" s="35">
        <v>5.0276666666666664E-3</v>
      </c>
      <c r="J39" s="35">
        <v>0</v>
      </c>
      <c r="K39" s="35">
        <v>0</v>
      </c>
      <c r="L39" s="35">
        <v>3.3677079100033341E-2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0.19859223583606606</v>
      </c>
      <c r="S39" s="35">
        <v>4.0443686999999994E-3</v>
      </c>
      <c r="T39" s="35">
        <v>0</v>
      </c>
      <c r="U39" s="35">
        <v>0</v>
      </c>
      <c r="V39" s="35">
        <v>8.5462799999966657E-2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5.9176631755844005</v>
      </c>
      <c r="AC39" s="35">
        <v>0.94556666666619993</v>
      </c>
      <c r="AD39" s="35">
        <v>0</v>
      </c>
      <c r="AE39" s="35">
        <v>0</v>
      </c>
      <c r="AF39" s="35">
        <v>8.6730378023600121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6.6742063697976297</v>
      </c>
      <c r="AM39" s="35">
        <v>0.88436666676746489</v>
      </c>
      <c r="AN39" s="35">
        <v>0</v>
      </c>
      <c r="AO39" s="35">
        <v>0</v>
      </c>
      <c r="AP39" s="35">
        <v>5.613289368594403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1.0229751993581631</v>
      </c>
      <c r="AW39" s="35">
        <v>3.6658266999700005E-2</v>
      </c>
      <c r="AX39" s="35">
        <v>0</v>
      </c>
      <c r="AY39" s="35">
        <v>0</v>
      </c>
      <c r="AZ39" s="35">
        <v>1.101211695145909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0.45772628155995976</v>
      </c>
      <c r="BG39" s="35">
        <v>9.9533333333000004E-3</v>
      </c>
      <c r="BH39" s="35">
        <v>0</v>
      </c>
      <c r="BI39" s="35">
        <v>0</v>
      </c>
      <c r="BJ39" s="35">
        <v>0.20555597866639999</v>
      </c>
      <c r="BK39" s="36">
        <f t="shared" si="11"/>
        <v>32.407749018533551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0.67616268690000003</v>
      </c>
      <c r="E40" s="35">
        <v>0</v>
      </c>
      <c r="F40" s="35">
        <v>0</v>
      </c>
      <c r="G40" s="35">
        <v>0</v>
      </c>
      <c r="H40" s="35">
        <v>5.2464810816590211</v>
      </c>
      <c r="I40" s="35">
        <v>4.6037412451993331</v>
      </c>
      <c r="J40" s="35">
        <v>0</v>
      </c>
      <c r="K40" s="35">
        <v>0</v>
      </c>
      <c r="L40" s="35">
        <v>1.704952777434031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2.9893668640743001</v>
      </c>
      <c r="S40" s="35">
        <v>3.3982927861006691</v>
      </c>
      <c r="T40" s="35">
        <v>0</v>
      </c>
      <c r="U40" s="35">
        <v>0</v>
      </c>
      <c r="V40" s="35">
        <v>0.96824320989930002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70.97318619491044</v>
      </c>
      <c r="AC40" s="35">
        <v>8.8305633735041127</v>
      </c>
      <c r="AD40" s="35">
        <v>0.33293059483333332</v>
      </c>
      <c r="AE40" s="35">
        <v>0</v>
      </c>
      <c r="AF40" s="35">
        <v>25.655022239759383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70.889343490663478</v>
      </c>
      <c r="AM40" s="35">
        <v>1.1662179427988997</v>
      </c>
      <c r="AN40" s="35">
        <v>0</v>
      </c>
      <c r="AO40" s="35">
        <v>0</v>
      </c>
      <c r="AP40" s="35">
        <v>12.668564415522503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78.590315381461323</v>
      </c>
      <c r="AW40" s="35">
        <v>7.1070959725307041</v>
      </c>
      <c r="AX40" s="35">
        <v>0</v>
      </c>
      <c r="AY40" s="35">
        <v>0</v>
      </c>
      <c r="AZ40" s="35">
        <v>38.174105296787204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17.946405612855433</v>
      </c>
      <c r="BG40" s="35">
        <v>0.60050640646629994</v>
      </c>
      <c r="BH40" s="35">
        <v>0</v>
      </c>
      <c r="BI40" s="35">
        <v>0</v>
      </c>
      <c r="BJ40" s="35">
        <v>3.0413013712642991</v>
      </c>
      <c r="BK40" s="36">
        <f t="shared" ref="BK40" si="12">SUM(C40:BJ40)</f>
        <v>355.56279894462403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0.50685296079999997</v>
      </c>
      <c r="E41" s="35">
        <v>0</v>
      </c>
      <c r="F41" s="35">
        <v>0</v>
      </c>
      <c r="G41" s="35">
        <v>0</v>
      </c>
      <c r="H41" s="35">
        <v>0.53623259044130123</v>
      </c>
      <c r="I41" s="35">
        <v>4.7934250000000005E-2</v>
      </c>
      <c r="J41" s="35">
        <v>0</v>
      </c>
      <c r="K41" s="35">
        <v>0</v>
      </c>
      <c r="L41" s="35">
        <v>0.81553612650029972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0.54516880915869825</v>
      </c>
      <c r="S41" s="35">
        <v>0</v>
      </c>
      <c r="T41" s="35">
        <v>0</v>
      </c>
      <c r="U41" s="35">
        <v>0</v>
      </c>
      <c r="V41" s="35">
        <v>0.30941021939969998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24.456735189592653</v>
      </c>
      <c r="AC41" s="35">
        <v>5.0047643696340325</v>
      </c>
      <c r="AD41" s="35">
        <v>0</v>
      </c>
      <c r="AE41" s="35">
        <v>0</v>
      </c>
      <c r="AF41" s="35">
        <v>42.963788933607674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29.035459011585985</v>
      </c>
      <c r="AM41" s="35">
        <v>5.0854144395327063</v>
      </c>
      <c r="AN41" s="35">
        <v>0</v>
      </c>
      <c r="AO41" s="35">
        <v>0</v>
      </c>
      <c r="AP41" s="35">
        <v>27.380991556359788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3.2805829862256233</v>
      </c>
      <c r="AW41" s="35">
        <v>0.51887958843329995</v>
      </c>
      <c r="AX41" s="35">
        <v>0</v>
      </c>
      <c r="AY41" s="35">
        <v>0</v>
      </c>
      <c r="AZ41" s="35">
        <v>2.1501846204330004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1.4822080074282971</v>
      </c>
      <c r="BG41" s="35">
        <v>0.50711468333330001</v>
      </c>
      <c r="BH41" s="35">
        <v>4.9685E-2</v>
      </c>
      <c r="BI41" s="35">
        <v>0</v>
      </c>
      <c r="BJ41" s="35">
        <v>0.97402432386619975</v>
      </c>
      <c r="BK41" s="36">
        <f t="shared" si="11"/>
        <v>145.65096766633255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0.51991708150000004</v>
      </c>
      <c r="E42" s="35">
        <v>0</v>
      </c>
      <c r="F42" s="35">
        <v>0</v>
      </c>
      <c r="G42" s="35">
        <v>0</v>
      </c>
      <c r="H42" s="35">
        <v>2.9400312846881858</v>
      </c>
      <c r="I42" s="35">
        <v>4.0230838266866673E-2</v>
      </c>
      <c r="J42" s="35">
        <v>0</v>
      </c>
      <c r="K42" s="35">
        <v>0</v>
      </c>
      <c r="L42" s="35">
        <v>0.7146975337671998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1.9767202600451341</v>
      </c>
      <c r="S42" s="35">
        <v>2.6000498799799997E-2</v>
      </c>
      <c r="T42" s="35">
        <v>0</v>
      </c>
      <c r="U42" s="35">
        <v>0</v>
      </c>
      <c r="V42" s="35">
        <v>0.41856306273280008</v>
      </c>
      <c r="W42" s="35">
        <v>0</v>
      </c>
      <c r="X42" s="35">
        <v>3.3333333333333328E-5</v>
      </c>
      <c r="Y42" s="35">
        <v>0</v>
      </c>
      <c r="Z42" s="35">
        <v>0</v>
      </c>
      <c r="AA42" s="35">
        <v>0</v>
      </c>
      <c r="AB42" s="35">
        <v>46.126887535139289</v>
      </c>
      <c r="AC42" s="35">
        <v>5.2955973491995252</v>
      </c>
      <c r="AD42" s="35">
        <v>0</v>
      </c>
      <c r="AE42" s="35">
        <v>0</v>
      </c>
      <c r="AF42" s="35">
        <v>37.768783715781318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51.036599271980236</v>
      </c>
      <c r="AM42" s="35">
        <v>1.8825828317987003</v>
      </c>
      <c r="AN42" s="35">
        <v>0</v>
      </c>
      <c r="AO42" s="35">
        <v>0</v>
      </c>
      <c r="AP42" s="35">
        <v>20.076273486689878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9.8705532055803982</v>
      </c>
      <c r="AW42" s="35">
        <v>2.1601271301352702</v>
      </c>
      <c r="AX42" s="35">
        <v>0</v>
      </c>
      <c r="AY42" s="35">
        <v>0</v>
      </c>
      <c r="AZ42" s="35">
        <v>5.5209551617639985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4.5881983773339048</v>
      </c>
      <c r="BG42" s="35">
        <v>8.9239355566499992E-2</v>
      </c>
      <c r="BH42" s="35">
        <v>0.45644903133333342</v>
      </c>
      <c r="BI42" s="35">
        <v>0</v>
      </c>
      <c r="BJ42" s="35">
        <v>2.0585056678645999</v>
      </c>
      <c r="BK42" s="36">
        <f>SUM(C42:BJ42)</f>
        <v>193.56694601330025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2.6967997022666679</v>
      </c>
      <c r="E43" s="35">
        <v>0</v>
      </c>
      <c r="F43" s="35">
        <v>0</v>
      </c>
      <c r="G43" s="35">
        <v>0</v>
      </c>
      <c r="H43" s="35">
        <v>2.382733180049839</v>
      </c>
      <c r="I43" s="35">
        <v>58.777122173600169</v>
      </c>
      <c r="J43" s="35">
        <v>0</v>
      </c>
      <c r="K43" s="35">
        <v>0</v>
      </c>
      <c r="L43" s="35">
        <v>3.439623286400268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1.2725587337834996</v>
      </c>
      <c r="S43" s="35">
        <v>8.0007814192997984</v>
      </c>
      <c r="T43" s="35">
        <v>0</v>
      </c>
      <c r="U43" s="35">
        <v>0</v>
      </c>
      <c r="V43" s="35">
        <v>0.12780000876639996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18.898012014402859</v>
      </c>
      <c r="AC43" s="35">
        <v>2.6604575845980669</v>
      </c>
      <c r="AD43" s="35">
        <v>6.6610247600000005E-2</v>
      </c>
      <c r="AE43" s="35">
        <v>0</v>
      </c>
      <c r="AF43" s="35">
        <v>6.8948479390047952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15.786343131104568</v>
      </c>
      <c r="AM43" s="35">
        <v>2.0262946678319995</v>
      </c>
      <c r="AN43" s="35">
        <v>0</v>
      </c>
      <c r="AO43" s="35">
        <v>0</v>
      </c>
      <c r="AP43" s="35">
        <v>2.2502122728980014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18.85477133936449</v>
      </c>
      <c r="AW43" s="35">
        <v>56.65458367757018</v>
      </c>
      <c r="AX43" s="35">
        <v>0</v>
      </c>
      <c r="AY43" s="35">
        <v>0</v>
      </c>
      <c r="AZ43" s="35">
        <v>5.1488285045974989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6.0463840296952718</v>
      </c>
      <c r="BG43" s="35">
        <v>9.4061334066499996E-2</v>
      </c>
      <c r="BH43" s="35">
        <v>0</v>
      </c>
      <c r="BI43" s="35">
        <v>0</v>
      </c>
      <c r="BJ43" s="35">
        <v>0.68374661399969994</v>
      </c>
      <c r="BK43" s="36">
        <f>SUM(C43:BJ43)</f>
        <v>212.76257186090055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0.72322516523333336</v>
      </c>
      <c r="E44" s="35">
        <v>0</v>
      </c>
      <c r="F44" s="35">
        <v>0</v>
      </c>
      <c r="G44" s="35">
        <v>0</v>
      </c>
      <c r="H44" s="35">
        <v>3.837287265976101</v>
      </c>
      <c r="I44" s="35">
        <v>7.2459833433333343E-2</v>
      </c>
      <c r="J44" s="35">
        <v>0</v>
      </c>
      <c r="K44" s="35">
        <v>0</v>
      </c>
      <c r="L44" s="35">
        <v>2.3238800649670672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2.4907085523238961</v>
      </c>
      <c r="S44" s="35">
        <v>0</v>
      </c>
      <c r="T44" s="35">
        <v>0</v>
      </c>
      <c r="U44" s="35">
        <v>0</v>
      </c>
      <c r="V44" s="35">
        <v>0.30406170869960009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6.300710613242817</v>
      </c>
      <c r="AC44" s="35">
        <v>0.22808975006629997</v>
      </c>
      <c r="AD44" s="35">
        <v>0</v>
      </c>
      <c r="AE44" s="35">
        <v>0</v>
      </c>
      <c r="AF44" s="35">
        <v>1.4939689715318003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4.5399965281557053</v>
      </c>
      <c r="AM44" s="35">
        <v>0.14665929699979996</v>
      </c>
      <c r="AN44" s="35">
        <v>0</v>
      </c>
      <c r="AO44" s="35">
        <v>0</v>
      </c>
      <c r="AP44" s="35">
        <v>0.69234984069930006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10.41143166092464</v>
      </c>
      <c r="AW44" s="35">
        <v>2.9062076260995342</v>
      </c>
      <c r="AX44" s="35">
        <v>0</v>
      </c>
      <c r="AY44" s="35">
        <v>0</v>
      </c>
      <c r="AZ44" s="35">
        <v>8.2721901727357103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2.7926885281767997</v>
      </c>
      <c r="BG44" s="35">
        <v>2.8204932446010331</v>
      </c>
      <c r="BH44" s="35">
        <v>0</v>
      </c>
      <c r="BI44" s="35">
        <v>0</v>
      </c>
      <c r="BJ44" s="35">
        <v>0.1807697513332</v>
      </c>
      <c r="BK44" s="36">
        <f>SUM(C44:BJ44)</f>
        <v>50.537178575199967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0.45563872226666668</v>
      </c>
      <c r="E45" s="45">
        <v>0</v>
      </c>
      <c r="F45" s="45">
        <v>0</v>
      </c>
      <c r="G45" s="45">
        <v>0</v>
      </c>
      <c r="H45" s="45">
        <v>2.3629424910841816</v>
      </c>
      <c r="I45" s="45">
        <v>2.5323066133300001E-2</v>
      </c>
      <c r="J45" s="45">
        <v>0</v>
      </c>
      <c r="K45" s="45">
        <v>0</v>
      </c>
      <c r="L45" s="45">
        <v>2.2990718260336012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1.8845261818824983</v>
      </c>
      <c r="S45" s="45">
        <v>0.16605083886670005</v>
      </c>
      <c r="T45" s="45">
        <v>0</v>
      </c>
      <c r="U45" s="45">
        <v>0</v>
      </c>
      <c r="V45" s="45">
        <v>0.71627364466640009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24.95230643802395</v>
      </c>
      <c r="AC45" s="45">
        <v>2.0055361294681004</v>
      </c>
      <c r="AD45" s="45">
        <v>0</v>
      </c>
      <c r="AE45" s="45">
        <v>0</v>
      </c>
      <c r="AF45" s="45">
        <v>21.597960861808783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34.596365386539603</v>
      </c>
      <c r="AM45" s="45">
        <v>1.7292708541327999</v>
      </c>
      <c r="AN45" s="45">
        <v>0</v>
      </c>
      <c r="AO45" s="45">
        <v>0</v>
      </c>
      <c r="AP45" s="45">
        <v>17.06571500622724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9.9135473349056333</v>
      </c>
      <c r="AW45" s="45">
        <v>0.52103586686629977</v>
      </c>
      <c r="AX45" s="45">
        <v>0</v>
      </c>
      <c r="AY45" s="45">
        <v>0</v>
      </c>
      <c r="AZ45" s="45">
        <v>5.1016378772310027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7.1553539956978289</v>
      </c>
      <c r="BG45" s="45">
        <v>0.21073305603280004</v>
      </c>
      <c r="BH45" s="45">
        <v>0</v>
      </c>
      <c r="BI45" s="45">
        <v>0</v>
      </c>
      <c r="BJ45" s="45">
        <v>2.2489806924664997</v>
      </c>
      <c r="BK45" s="36">
        <f>SUM(C45:BJ45)</f>
        <v>135.00827027033387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8.1587818979666693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25.457835443780745</v>
      </c>
      <c r="I46" s="31">
        <f t="shared" si="13"/>
        <v>64.767765447899663</v>
      </c>
      <c r="J46" s="31">
        <f t="shared" si="13"/>
        <v>0</v>
      </c>
      <c r="K46" s="31">
        <f t="shared" si="13"/>
        <v>0</v>
      </c>
      <c r="L46" s="31">
        <f t="shared" si="13"/>
        <v>18.066183480737703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15.825325555252595</v>
      </c>
      <c r="S46" s="31">
        <f t="shared" si="13"/>
        <v>12.843190922300304</v>
      </c>
      <c r="T46" s="31">
        <f t="shared" si="13"/>
        <v>0</v>
      </c>
      <c r="U46" s="31">
        <f t="shared" si="13"/>
        <v>0</v>
      </c>
      <c r="V46" s="31">
        <f t="shared" si="13"/>
        <v>4.3155146127289674</v>
      </c>
      <c r="W46" s="31">
        <f t="shared" si="13"/>
        <v>0</v>
      </c>
      <c r="X46" s="31">
        <f t="shared" si="13"/>
        <v>5.3449666666666664E-5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316.56349229664693</v>
      </c>
      <c r="AC46" s="31">
        <f t="shared" si="13"/>
        <v>40.211330270463634</v>
      </c>
      <c r="AD46" s="31">
        <f t="shared" si="13"/>
        <v>0.73225717759999998</v>
      </c>
      <c r="AE46" s="31">
        <f t="shared" si="13"/>
        <v>0</v>
      </c>
      <c r="AF46" s="31">
        <f t="shared" si="13"/>
        <v>279.04344111517571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341.73155508645317</v>
      </c>
      <c r="AM46" s="31">
        <f t="shared" si="13"/>
        <v>23.929412378426136</v>
      </c>
      <c r="AN46" s="31">
        <f t="shared" si="13"/>
        <v>0.23627500000000001</v>
      </c>
      <c r="AO46" s="31">
        <f t="shared" si="13"/>
        <v>0</v>
      </c>
      <c r="AP46" s="31">
        <f t="shared" si="13"/>
        <v>165.18787288972084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246.03958673123407</v>
      </c>
      <c r="AW46" s="31">
        <f t="shared" si="13"/>
        <v>86.037955601399148</v>
      </c>
      <c r="AX46" s="31">
        <f t="shared" si="13"/>
        <v>0</v>
      </c>
      <c r="AY46" s="31">
        <f t="shared" si="13"/>
        <v>0</v>
      </c>
      <c r="AZ46" s="31">
        <f t="shared" si="13"/>
        <v>142.7162891372472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68.709090783674995</v>
      </c>
      <c r="BG46" s="31">
        <f t="shared" si="13"/>
        <v>12.733008603611198</v>
      </c>
      <c r="BH46" s="31">
        <f t="shared" si="13"/>
        <v>0.50613403133333346</v>
      </c>
      <c r="BI46" s="31">
        <f t="shared" si="13"/>
        <v>0</v>
      </c>
      <c r="BJ46" s="31">
        <f t="shared" si="13"/>
        <v>20.139078127756001</v>
      </c>
      <c r="BK46" s="33">
        <f t="shared" si="13"/>
        <v>1893.9514300410756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8.8711792276333359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38.933595454822026</v>
      </c>
      <c r="I47" s="31">
        <f t="shared" si="14"/>
        <v>65.230509866931797</v>
      </c>
      <c r="J47" s="31">
        <f t="shared" si="14"/>
        <v>0</v>
      </c>
      <c r="K47" s="31">
        <f t="shared" si="14"/>
        <v>0</v>
      </c>
      <c r="L47" s="31">
        <f t="shared" si="14"/>
        <v>19.981921560171671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25.332034266744607</v>
      </c>
      <c r="S47" s="31">
        <f t="shared" si="14"/>
        <v>13.282403845968169</v>
      </c>
      <c r="T47" s="31">
        <f t="shared" si="14"/>
        <v>0</v>
      </c>
      <c r="U47" s="31">
        <f t="shared" si="14"/>
        <v>0</v>
      </c>
      <c r="V47" s="31">
        <f t="shared" si="14"/>
        <v>4.9228167685283335</v>
      </c>
      <c r="W47" s="31">
        <f t="shared" si="14"/>
        <v>0</v>
      </c>
      <c r="X47" s="31">
        <f t="shared" si="14"/>
        <v>5.3449666666666664E-5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391.21106780156674</v>
      </c>
      <c r="AC47" s="31">
        <f t="shared" si="14"/>
        <v>43.887423907424235</v>
      </c>
      <c r="AD47" s="31">
        <f t="shared" si="14"/>
        <v>0.73225717759999998</v>
      </c>
      <c r="AE47" s="31">
        <f t="shared" si="14"/>
        <v>0</v>
      </c>
      <c r="AF47" s="31">
        <f t="shared" si="14"/>
        <v>301.10242875322712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406.84197916468986</v>
      </c>
      <c r="AM47" s="31">
        <f t="shared" si="14"/>
        <v>25.979762762622535</v>
      </c>
      <c r="AN47" s="31">
        <f t="shared" si="14"/>
        <v>0.23627500000000001</v>
      </c>
      <c r="AO47" s="31">
        <f t="shared" si="14"/>
        <v>0</v>
      </c>
      <c r="AP47" s="31">
        <f t="shared" si="14"/>
        <v>176.83568109591073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476.50055902440295</v>
      </c>
      <c r="AW47" s="31">
        <f t="shared" si="14"/>
        <v>104.35220245544724</v>
      </c>
      <c r="AX47" s="31">
        <f t="shared" si="14"/>
        <v>0</v>
      </c>
      <c r="AY47" s="31">
        <f t="shared" si="14"/>
        <v>0</v>
      </c>
      <c r="AZ47" s="31">
        <f t="shared" si="14"/>
        <v>193.46505724564227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116.11015440222107</v>
      </c>
      <c r="BG47" s="31">
        <f t="shared" si="14"/>
        <v>15.302687460539499</v>
      </c>
      <c r="BH47" s="31">
        <f t="shared" si="14"/>
        <v>0.50613403133333346</v>
      </c>
      <c r="BI47" s="31">
        <f t="shared" si="14"/>
        <v>0</v>
      </c>
      <c r="BJ47" s="31">
        <f t="shared" si="14"/>
        <v>24.463032625619306</v>
      </c>
      <c r="BK47" s="33">
        <f>BK46+BK33</f>
        <v>2454.0812173487134</v>
      </c>
    </row>
    <row r="48" spans="1:67" ht="3" customHeight="1" x14ac:dyDescent="0.2">
      <c r="A48" s="16"/>
      <c r="B48" s="2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5"/>
    </row>
    <row r="49" spans="1:67" x14ac:dyDescent="0.2">
      <c r="A49" s="16" t="s">
        <v>16</v>
      </c>
      <c r="B49" s="19" t="s">
        <v>8</v>
      </c>
      <c r="C49" s="73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5"/>
    </row>
    <row r="50" spans="1:67" x14ac:dyDescent="0.2">
      <c r="A50" s="16" t="s">
        <v>76</v>
      </c>
      <c r="B50" s="20" t="s">
        <v>17</v>
      </c>
      <c r="C50" s="73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5"/>
    </row>
    <row r="51" spans="1:67" x14ac:dyDescent="0.2">
      <c r="A51" s="16"/>
      <c r="B51" s="21" t="s">
        <v>116</v>
      </c>
      <c r="C51" s="31">
        <v>0</v>
      </c>
      <c r="D51" s="31">
        <v>0.64011592369999992</v>
      </c>
      <c r="E51" s="31">
        <v>0</v>
      </c>
      <c r="F51" s="31">
        <v>0</v>
      </c>
      <c r="G51" s="31">
        <v>0</v>
      </c>
      <c r="H51" s="31">
        <v>9.4616703900500018E-2</v>
      </c>
      <c r="I51" s="31">
        <v>5.3443933333333343E-4</v>
      </c>
      <c r="J51" s="31">
        <v>0</v>
      </c>
      <c r="K51" s="31">
        <v>0</v>
      </c>
      <c r="L51" s="31">
        <v>7.1759234666000007E-3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2.91808794995E-2</v>
      </c>
      <c r="S51" s="31">
        <v>0</v>
      </c>
      <c r="T51" s="31">
        <v>0</v>
      </c>
      <c r="U51" s="31">
        <v>0</v>
      </c>
      <c r="V51" s="31">
        <v>2.1029522366733337E-2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0.90438907332720009</v>
      </c>
      <c r="AC51" s="31">
        <v>9.7891083733200018E-2</v>
      </c>
      <c r="AD51" s="31">
        <v>0</v>
      </c>
      <c r="AE51" s="31">
        <v>0</v>
      </c>
      <c r="AF51" s="31">
        <v>1.4489088955994998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0.9014853825256004</v>
      </c>
      <c r="AM51" s="31">
        <v>5.2834878233299999E-2</v>
      </c>
      <c r="AN51" s="31">
        <v>0</v>
      </c>
      <c r="AO51" s="31">
        <v>0</v>
      </c>
      <c r="AP51" s="31">
        <v>0.9065331966657999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1.964461504483503</v>
      </c>
      <c r="AW51" s="31">
        <v>0.84776416666666654</v>
      </c>
      <c r="AX51" s="31">
        <v>1.5295854104666675</v>
      </c>
      <c r="AY51" s="31">
        <v>0</v>
      </c>
      <c r="AZ51" s="31">
        <v>3.3244023962017666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0.3635663333637002</v>
      </c>
      <c r="BG51" s="31">
        <v>0.30604188303350005</v>
      </c>
      <c r="BH51" s="31">
        <v>0</v>
      </c>
      <c r="BI51" s="31">
        <v>0</v>
      </c>
      <c r="BJ51" s="31">
        <v>0.64730851979960002</v>
      </c>
      <c r="BK51" s="34">
        <f>SUM(C51:BJ51)</f>
        <v>14.087826116366671</v>
      </c>
    </row>
    <row r="52" spans="1:67" x14ac:dyDescent="0.2">
      <c r="A52" s="16"/>
      <c r="B52" s="21" t="s">
        <v>119</v>
      </c>
      <c r="C52" s="31">
        <v>0</v>
      </c>
      <c r="D52" s="31">
        <v>0.57876562016666688</v>
      </c>
      <c r="E52" s="31">
        <v>0</v>
      </c>
      <c r="F52" s="31">
        <v>0</v>
      </c>
      <c r="G52" s="31">
        <v>0</v>
      </c>
      <c r="H52" s="31">
        <v>1.8214789065878001</v>
      </c>
      <c r="I52" s="31">
        <v>8.900754173333332E-2</v>
      </c>
      <c r="J52" s="31">
        <v>0</v>
      </c>
      <c r="K52" s="31">
        <v>0</v>
      </c>
      <c r="L52" s="31">
        <v>1.3715879766327337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1.6657057783121973</v>
      </c>
      <c r="S52" s="31">
        <v>0.24487157416666672</v>
      </c>
      <c r="T52" s="31">
        <v>0</v>
      </c>
      <c r="U52" s="31">
        <v>0</v>
      </c>
      <c r="V52" s="31">
        <v>0.41606083246726627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50.618437187271013</v>
      </c>
      <c r="AC52" s="31">
        <v>4.4424325045298998</v>
      </c>
      <c r="AD52" s="31">
        <v>0.1353828050666</v>
      </c>
      <c r="AE52" s="31">
        <v>0</v>
      </c>
      <c r="AF52" s="31">
        <v>67.552540915303368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59.222331090701104</v>
      </c>
      <c r="AM52" s="31">
        <v>4.6621920004976989</v>
      </c>
      <c r="AN52" s="31">
        <v>0.45436460143340007</v>
      </c>
      <c r="AO52" s="31">
        <v>0</v>
      </c>
      <c r="AP52" s="31">
        <v>42.539121448469253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16.987135254252848</v>
      </c>
      <c r="AW52" s="31">
        <v>4.6223944506728696</v>
      </c>
      <c r="AX52" s="31">
        <v>0</v>
      </c>
      <c r="AY52" s="31">
        <v>0</v>
      </c>
      <c r="AZ52" s="31">
        <v>21.734445092297019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7.0130536933838288</v>
      </c>
      <c r="BG52" s="31">
        <v>0.89462114676620019</v>
      </c>
      <c r="BH52" s="31">
        <v>0</v>
      </c>
      <c r="BI52" s="31">
        <v>0</v>
      </c>
      <c r="BJ52" s="31">
        <v>6.2501894952966985</v>
      </c>
      <c r="BK52" s="34">
        <f>SUM(C52:BJ52)</f>
        <v>293.31611991600846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1.2188815438666669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1.9160956104883</v>
      </c>
      <c r="I53" s="31">
        <f t="shared" si="15"/>
        <v>8.9541981066666651E-2</v>
      </c>
      <c r="J53" s="31">
        <f t="shared" si="15"/>
        <v>0</v>
      </c>
      <c r="K53" s="31">
        <f t="shared" si="15"/>
        <v>0</v>
      </c>
      <c r="L53" s="31">
        <f t="shared" si="15"/>
        <v>1.3787639000993337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1.6948866578116975</v>
      </c>
      <c r="S53" s="31">
        <f t="shared" si="15"/>
        <v>0.24487157416666672</v>
      </c>
      <c r="T53" s="31">
        <f t="shared" si="15"/>
        <v>0</v>
      </c>
      <c r="U53" s="31">
        <f t="shared" si="15"/>
        <v>0</v>
      </c>
      <c r="V53" s="31">
        <f t="shared" si="15"/>
        <v>0.43709035483399961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51.522826260598215</v>
      </c>
      <c r="AC53" s="31">
        <f t="shared" si="15"/>
        <v>4.5403235882630995</v>
      </c>
      <c r="AD53" s="31">
        <f t="shared" si="15"/>
        <v>0.1353828050666</v>
      </c>
      <c r="AE53" s="31">
        <f t="shared" si="15"/>
        <v>0</v>
      </c>
      <c r="AF53" s="31">
        <f t="shared" si="15"/>
        <v>69.001449810902869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60.123816473226704</v>
      </c>
      <c r="AM53" s="31">
        <f t="shared" si="15"/>
        <v>4.715026878730999</v>
      </c>
      <c r="AN53" s="31">
        <f t="shared" si="15"/>
        <v>0.45436460143340007</v>
      </c>
      <c r="AO53" s="31">
        <f t="shared" si="15"/>
        <v>0</v>
      </c>
      <c r="AP53" s="31">
        <f t="shared" si="15"/>
        <v>43.44565464513505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18.951596758736351</v>
      </c>
      <c r="AW53" s="31">
        <f t="shared" si="15"/>
        <v>5.4701586173395365</v>
      </c>
      <c r="AX53" s="31">
        <f t="shared" si="15"/>
        <v>1.5295854104666675</v>
      </c>
      <c r="AY53" s="31">
        <f t="shared" si="15"/>
        <v>0</v>
      </c>
      <c r="AZ53" s="31">
        <f t="shared" si="15"/>
        <v>25.058847488498785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7.3766200267475286</v>
      </c>
      <c r="BG53" s="31">
        <f t="shared" si="15"/>
        <v>1.2006630297997003</v>
      </c>
      <c r="BH53" s="31">
        <f t="shared" si="15"/>
        <v>0</v>
      </c>
      <c r="BI53" s="31">
        <f t="shared" si="15"/>
        <v>0</v>
      </c>
      <c r="BJ53" s="31">
        <f t="shared" si="15"/>
        <v>6.8974980150962981</v>
      </c>
      <c r="BK53" s="31">
        <f t="shared" si="15"/>
        <v>307.40394603237513</v>
      </c>
    </row>
    <row r="54" spans="1:67" ht="2.25" customHeight="1" x14ac:dyDescent="0.2">
      <c r="A54" s="16"/>
      <c r="B54" s="20"/>
      <c r="C54" s="73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5"/>
    </row>
    <row r="55" spans="1:67" x14ac:dyDescent="0.2">
      <c r="A55" s="16" t="s">
        <v>4</v>
      </c>
      <c r="B55" s="19" t="s">
        <v>9</v>
      </c>
      <c r="C55" s="73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5"/>
    </row>
    <row r="56" spans="1:67" x14ac:dyDescent="0.2">
      <c r="A56" s="16" t="s">
        <v>76</v>
      </c>
      <c r="B56" s="20" t="s">
        <v>18</v>
      </c>
      <c r="C56" s="73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5"/>
    </row>
    <row r="57" spans="1:67" x14ac:dyDescent="0.2">
      <c r="A57" s="16"/>
      <c r="B57" s="29" t="s">
        <v>111</v>
      </c>
      <c r="C57" s="35">
        <v>0</v>
      </c>
      <c r="D57" s="35">
        <v>33.555999999999997</v>
      </c>
      <c r="E57" s="35">
        <v>0</v>
      </c>
      <c r="F57" s="35">
        <v>0</v>
      </c>
      <c r="G57" s="35">
        <v>0</v>
      </c>
      <c r="H57" s="35">
        <v>15.4017</v>
      </c>
      <c r="I57" s="35">
        <v>1.9374658072061961</v>
      </c>
      <c r="J57" s="35">
        <v>0</v>
      </c>
      <c r="K57" s="35">
        <v>0</v>
      </c>
      <c r="L57" s="35">
        <v>9.3862000000000005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6.2401</v>
      </c>
      <c r="S57" s="35">
        <v>0.1862</v>
      </c>
      <c r="T57" s="35">
        <v>0</v>
      </c>
      <c r="U57" s="35">
        <v>0</v>
      </c>
      <c r="V57" s="35">
        <v>1.8657999999999999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4">
        <f>SUM(C57:BJ57)</f>
        <v>68.57346580720619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33.555999999999997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15.4017</v>
      </c>
      <c r="I58" s="31">
        <f t="shared" si="16"/>
        <v>1.9374658072061961</v>
      </c>
      <c r="J58" s="31">
        <f t="shared" si="16"/>
        <v>0</v>
      </c>
      <c r="K58" s="31">
        <f t="shared" si="16"/>
        <v>0</v>
      </c>
      <c r="L58" s="31">
        <f t="shared" si="16"/>
        <v>9.3862000000000005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6.2401</v>
      </c>
      <c r="S58" s="31">
        <f t="shared" si="16"/>
        <v>0.1862</v>
      </c>
      <c r="T58" s="31">
        <f t="shared" si="16"/>
        <v>0</v>
      </c>
      <c r="U58" s="31">
        <f t="shared" si="16"/>
        <v>0</v>
      </c>
      <c r="V58" s="31">
        <f t="shared" si="16"/>
        <v>1.8657999999999999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0</v>
      </c>
      <c r="AZ58" s="31">
        <f t="shared" si="16"/>
        <v>0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0</v>
      </c>
      <c r="BG58" s="31">
        <f t="shared" si="16"/>
        <v>0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68.57346580720619</v>
      </c>
    </row>
    <row r="59" spans="1:67" x14ac:dyDescent="0.2">
      <c r="A59" s="16" t="s">
        <v>77</v>
      </c>
      <c r="B59" s="20" t="s">
        <v>19</v>
      </c>
      <c r="C59" s="73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5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33.555999999999997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15.4017</v>
      </c>
      <c r="I62" s="33">
        <f t="shared" si="18"/>
        <v>1.9374658072061961</v>
      </c>
      <c r="J62" s="33">
        <f t="shared" si="18"/>
        <v>0</v>
      </c>
      <c r="K62" s="33">
        <f t="shared" si="18"/>
        <v>0</v>
      </c>
      <c r="L62" s="33">
        <f t="shared" si="18"/>
        <v>9.3862000000000005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6.2401</v>
      </c>
      <c r="S62" s="33">
        <f t="shared" si="18"/>
        <v>0.1862</v>
      </c>
      <c r="T62" s="33">
        <f t="shared" si="18"/>
        <v>0</v>
      </c>
      <c r="U62" s="33">
        <f t="shared" si="18"/>
        <v>0</v>
      </c>
      <c r="V62" s="33">
        <f t="shared" si="18"/>
        <v>1.8657999999999999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0</v>
      </c>
      <c r="AZ62" s="33">
        <f t="shared" si="18"/>
        <v>0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0</v>
      </c>
      <c r="BG62" s="33">
        <f t="shared" si="18"/>
        <v>0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68.57346580720619</v>
      </c>
      <c r="BL62" s="37"/>
      <c r="BM62" s="61"/>
    </row>
    <row r="63" spans="1:67" ht="4.5" customHeight="1" x14ac:dyDescent="0.2">
      <c r="A63" s="16"/>
      <c r="B63" s="20"/>
      <c r="C63" s="73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5"/>
    </row>
    <row r="64" spans="1:67" x14ac:dyDescent="0.2">
      <c r="A64" s="16" t="s">
        <v>20</v>
      </c>
      <c r="B64" s="19" t="s">
        <v>21</v>
      </c>
      <c r="C64" s="73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5"/>
    </row>
    <row r="65" spans="1:65" x14ac:dyDescent="0.2">
      <c r="A65" s="16" t="s">
        <v>76</v>
      </c>
      <c r="B65" s="20" t="s">
        <v>22</v>
      </c>
      <c r="C65" s="73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5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3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5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186.04332459043331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61.602009138160192</v>
      </c>
      <c r="I69" s="39">
        <f t="shared" si="20"/>
        <v>307.61043425407183</v>
      </c>
      <c r="J69" s="39">
        <f t="shared" si="20"/>
        <v>253.35207030390157</v>
      </c>
      <c r="K69" s="39">
        <f t="shared" si="20"/>
        <v>0</v>
      </c>
      <c r="L69" s="39">
        <f t="shared" si="20"/>
        <v>130.31742045864198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36.239812545306442</v>
      </c>
      <c r="S69" s="39">
        <f t="shared" si="20"/>
        <v>54.431813187100794</v>
      </c>
      <c r="T69" s="39">
        <f t="shared" si="20"/>
        <v>310.69488289753173</v>
      </c>
      <c r="U69" s="39">
        <f t="shared" si="20"/>
        <v>0</v>
      </c>
      <c r="V69" s="39">
        <f t="shared" si="20"/>
        <v>17.48527750115796</v>
      </c>
      <c r="W69" s="39">
        <f t="shared" si="20"/>
        <v>0</v>
      </c>
      <c r="X69" s="39">
        <f t="shared" si="20"/>
        <v>5.3449666666666664E-5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453.27843288685648</v>
      </c>
      <c r="AC69" s="39">
        <f t="shared" si="20"/>
        <v>151.67439370102318</v>
      </c>
      <c r="AD69" s="39">
        <f t="shared" si="20"/>
        <v>46.971482083599177</v>
      </c>
      <c r="AE69" s="39">
        <f t="shared" si="20"/>
        <v>0</v>
      </c>
      <c r="AF69" s="39">
        <f t="shared" si="20"/>
        <v>527.93758451469728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476.65027207313989</v>
      </c>
      <c r="AM69" s="39">
        <f t="shared" si="20"/>
        <v>76.459407615084146</v>
      </c>
      <c r="AN69" s="39">
        <f t="shared" si="20"/>
        <v>413.22428293013451</v>
      </c>
      <c r="AO69" s="39">
        <f t="shared" si="20"/>
        <v>0</v>
      </c>
      <c r="AP69" s="39">
        <f t="shared" si="20"/>
        <v>288.94481587732577</v>
      </c>
      <c r="AQ69" s="39">
        <f t="shared" si="20"/>
        <v>0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508.82785805504415</v>
      </c>
      <c r="AW69" s="39">
        <f t="shared" si="20"/>
        <v>227.38562693138837</v>
      </c>
      <c r="AX69" s="39">
        <f t="shared" si="20"/>
        <v>31.192366362133534</v>
      </c>
      <c r="AY69" s="39">
        <f t="shared" si="20"/>
        <v>0</v>
      </c>
      <c r="AZ69" s="39">
        <f t="shared" si="20"/>
        <v>287.67712918679831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126.562430534149</v>
      </c>
      <c r="BG69" s="39">
        <f t="shared" si="20"/>
        <v>23.672527816737798</v>
      </c>
      <c r="BH69" s="39">
        <f t="shared" si="20"/>
        <v>29.124559373999634</v>
      </c>
      <c r="BI69" s="39">
        <f t="shared" si="20"/>
        <v>0</v>
      </c>
      <c r="BJ69" s="39">
        <f t="shared" si="20"/>
        <v>40.955008677844305</v>
      </c>
      <c r="BK69" s="39">
        <f>BK28+BK47+BK53+BK62+BK67</f>
        <v>5068.3152769459275</v>
      </c>
      <c r="BL69" s="37"/>
      <c r="BM69" s="44"/>
    </row>
    <row r="70" spans="1:65" ht="4.5" customHeight="1" x14ac:dyDescent="0.2">
      <c r="A70" s="16"/>
      <c r="B70" s="25"/>
      <c r="C70" s="87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88"/>
    </row>
    <row r="71" spans="1:65" ht="14.25" customHeight="1" x14ac:dyDescent="0.3">
      <c r="A71" s="16" t="s">
        <v>5</v>
      </c>
      <c r="B71" s="26" t="s">
        <v>24</v>
      </c>
      <c r="C71" s="87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88"/>
    </row>
    <row r="72" spans="1:65" x14ac:dyDescent="0.2">
      <c r="A72" s="16"/>
      <c r="B72" s="29" t="s">
        <v>112</v>
      </c>
      <c r="C72" s="35">
        <v>0</v>
      </c>
      <c r="D72" s="35">
        <v>0.67074953969999995</v>
      </c>
      <c r="E72" s="35">
        <v>0</v>
      </c>
      <c r="F72" s="35">
        <v>0</v>
      </c>
      <c r="G72" s="35">
        <v>0</v>
      </c>
      <c r="H72" s="35">
        <v>0.59520867647223274</v>
      </c>
      <c r="I72" s="35">
        <v>4.6523307733333331E-2</v>
      </c>
      <c r="J72" s="35">
        <v>0</v>
      </c>
      <c r="K72" s="35">
        <v>0</v>
      </c>
      <c r="L72" s="35">
        <v>7.8992387066600001E-2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0.32501784096110004</v>
      </c>
      <c r="S72" s="35">
        <v>0</v>
      </c>
      <c r="T72" s="35">
        <v>0</v>
      </c>
      <c r="U72" s="35">
        <v>0</v>
      </c>
      <c r="V72" s="35">
        <v>0.12920754193339995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12.539297569266205</v>
      </c>
      <c r="AC72" s="35">
        <v>8.9912551699300014E-2</v>
      </c>
      <c r="AD72" s="35">
        <v>0</v>
      </c>
      <c r="AE72" s="35">
        <v>0</v>
      </c>
      <c r="AF72" s="35">
        <v>2.1025189867980001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9.4487536208413196</v>
      </c>
      <c r="AM72" s="35">
        <v>0.1615611133011334</v>
      </c>
      <c r="AN72" s="35">
        <v>0</v>
      </c>
      <c r="AO72" s="35">
        <v>0</v>
      </c>
      <c r="AP72" s="35">
        <v>0.20231723883309999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4.3811088579181785</v>
      </c>
      <c r="AW72" s="35">
        <v>6.1829585232999994E-2</v>
      </c>
      <c r="AX72" s="35">
        <v>0</v>
      </c>
      <c r="AY72" s="35">
        <v>0</v>
      </c>
      <c r="AZ72" s="35">
        <v>1.4632204973355658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1.5999637145077978</v>
      </c>
      <c r="BG72" s="35">
        <v>2.3521657999000002E-3</v>
      </c>
      <c r="BH72" s="35">
        <v>0</v>
      </c>
      <c r="BI72" s="35">
        <v>0</v>
      </c>
      <c r="BJ72" s="35">
        <v>0</v>
      </c>
      <c r="BK72" s="34">
        <f>SUM(C72:BJ72)</f>
        <v>33.898535195400164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0.67074953969999995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0.59520867647223274</v>
      </c>
      <c r="I73" s="31">
        <f t="shared" si="21"/>
        <v>4.6523307733333331E-2</v>
      </c>
      <c r="J73" s="31">
        <f t="shared" si="21"/>
        <v>0</v>
      </c>
      <c r="K73" s="31">
        <f t="shared" si="21"/>
        <v>0</v>
      </c>
      <c r="L73" s="31">
        <f t="shared" si="21"/>
        <v>7.8992387066600001E-2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0.32501784096110004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0.12920754193339995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12.539297569266205</v>
      </c>
      <c r="AC73" s="31">
        <f t="shared" si="21"/>
        <v>8.9912551699300014E-2</v>
      </c>
      <c r="AD73" s="31">
        <f t="shared" si="21"/>
        <v>0</v>
      </c>
      <c r="AE73" s="31">
        <f t="shared" si="21"/>
        <v>0</v>
      </c>
      <c r="AF73" s="31">
        <f t="shared" si="21"/>
        <v>2.1025189867980001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9.4487536208413196</v>
      </c>
      <c r="AM73" s="31">
        <f t="shared" si="21"/>
        <v>0.1615611133011334</v>
      </c>
      <c r="AN73" s="31">
        <f t="shared" si="21"/>
        <v>0</v>
      </c>
      <c r="AO73" s="31">
        <f t="shared" si="21"/>
        <v>0</v>
      </c>
      <c r="AP73" s="31">
        <f t="shared" si="21"/>
        <v>0.20231723883309999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4.3811088579181785</v>
      </c>
      <c r="AW73" s="31">
        <f t="shared" si="21"/>
        <v>6.1829585232999994E-2</v>
      </c>
      <c r="AX73" s="31">
        <f t="shared" si="21"/>
        <v>0</v>
      </c>
      <c r="AY73" s="31">
        <f t="shared" si="21"/>
        <v>0</v>
      </c>
      <c r="AZ73" s="31">
        <f t="shared" si="21"/>
        <v>1.4632204973355658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1.5999637145077978</v>
      </c>
      <c r="BG73" s="31">
        <f t="shared" si="21"/>
        <v>2.3521657999000002E-3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33.898535195400164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topLeftCell="D22" workbookViewId="0">
      <selection activeCell="F43" sqref="F43"/>
    </sheetView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89" t="s">
        <v>130</v>
      </c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2:12" ht="17.25" customHeight="1" x14ac:dyDescent="0.2">
      <c r="B3" s="89" t="s">
        <v>113</v>
      </c>
      <c r="C3" s="90"/>
      <c r="D3" s="90"/>
      <c r="E3" s="90"/>
      <c r="F3" s="90"/>
      <c r="G3" s="90"/>
      <c r="H3" s="90"/>
      <c r="I3" s="90"/>
      <c r="J3" s="90"/>
      <c r="K3" s="90"/>
      <c r="L3" s="91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0.23444809813249995</v>
      </c>
      <c r="G5" s="52">
        <v>6.6409622999999999E-3</v>
      </c>
      <c r="H5" s="52">
        <v>0</v>
      </c>
      <c r="I5" s="52" t="s">
        <v>131</v>
      </c>
      <c r="J5" s="53">
        <v>0</v>
      </c>
      <c r="K5" s="53">
        <f>SUM(D5:J5)</f>
        <v>0.24108906043249995</v>
      </c>
      <c r="L5" s="52">
        <v>0</v>
      </c>
    </row>
    <row r="6" spans="2:12" x14ac:dyDescent="0.2">
      <c r="B6" s="50">
        <v>2</v>
      </c>
      <c r="C6" s="54" t="s">
        <v>40</v>
      </c>
      <c r="D6" s="52">
        <v>15.754441862432005</v>
      </c>
      <c r="E6" s="52">
        <v>0.55662045293179963</v>
      </c>
      <c r="F6" s="52">
        <v>28.893399310628695</v>
      </c>
      <c r="G6" s="52">
        <v>2.545377161613009</v>
      </c>
      <c r="H6" s="52">
        <v>0</v>
      </c>
      <c r="I6" s="52">
        <v>0.35489999999999999</v>
      </c>
      <c r="J6" s="53">
        <v>0</v>
      </c>
      <c r="K6" s="53">
        <f t="shared" ref="K6:K41" si="0">SUM(D6:J6)</f>
        <v>48.104738787605513</v>
      </c>
      <c r="L6" s="52">
        <v>0.29396148036109976</v>
      </c>
    </row>
    <row r="7" spans="2:12" x14ac:dyDescent="0.2">
      <c r="B7" s="50">
        <v>3</v>
      </c>
      <c r="C7" s="51" t="s">
        <v>41</v>
      </c>
      <c r="D7" s="52">
        <v>0</v>
      </c>
      <c r="E7" s="52">
        <v>2.0591546999900002E-2</v>
      </c>
      <c r="F7" s="52">
        <v>0.67434796486549986</v>
      </c>
      <c r="G7" s="52">
        <v>9.2922769333000001E-3</v>
      </c>
      <c r="H7" s="52">
        <v>0</v>
      </c>
      <c r="I7" s="52">
        <v>3.5000000000000001E-3</v>
      </c>
      <c r="J7" s="53">
        <v>0</v>
      </c>
      <c r="K7" s="53">
        <f t="shared" si="0"/>
        <v>0.7077317887986998</v>
      </c>
      <c r="L7" s="52">
        <v>6.5472195999800004E-2</v>
      </c>
    </row>
    <row r="8" spans="2:12" x14ac:dyDescent="0.2">
      <c r="B8" s="50">
        <v>4</v>
      </c>
      <c r="C8" s="54" t="s">
        <v>42</v>
      </c>
      <c r="D8" s="52">
        <v>7.6619706948649995</v>
      </c>
      <c r="E8" s="52">
        <v>2.6134074836323995</v>
      </c>
      <c r="F8" s="52">
        <v>13.193576912170641</v>
      </c>
      <c r="G8" s="52">
        <v>2.7153279450955026</v>
      </c>
      <c r="H8" s="52">
        <v>0</v>
      </c>
      <c r="I8" s="52">
        <v>0.17929999999999999</v>
      </c>
      <c r="J8" s="53">
        <v>0</v>
      </c>
      <c r="K8" s="53">
        <f t="shared" si="0"/>
        <v>26.363583035763543</v>
      </c>
      <c r="L8" s="52">
        <v>0.4625614130941002</v>
      </c>
    </row>
    <row r="9" spans="2:12" x14ac:dyDescent="0.2">
      <c r="B9" s="50">
        <v>5</v>
      </c>
      <c r="C9" s="54" t="s">
        <v>43</v>
      </c>
      <c r="D9" s="52">
        <v>1.6069996560643001</v>
      </c>
      <c r="E9" s="52">
        <v>1.6702974906971</v>
      </c>
      <c r="F9" s="52">
        <v>42.302858297866514</v>
      </c>
      <c r="G9" s="52">
        <v>8.8545878486312954</v>
      </c>
      <c r="H9" s="52">
        <v>0</v>
      </c>
      <c r="I9" s="52">
        <v>0.89039999999999997</v>
      </c>
      <c r="J9" s="53">
        <v>0</v>
      </c>
      <c r="K9" s="53">
        <f t="shared" si="0"/>
        <v>55.32514329325921</v>
      </c>
      <c r="L9" s="52">
        <v>0.67835160229129876</v>
      </c>
    </row>
    <row r="10" spans="2:12" x14ac:dyDescent="0.2">
      <c r="B10" s="50">
        <v>6</v>
      </c>
      <c r="C10" s="54" t="s">
        <v>44</v>
      </c>
      <c r="D10" s="52">
        <v>42.603864747632798</v>
      </c>
      <c r="E10" s="52">
        <v>1.1159904580991997</v>
      </c>
      <c r="F10" s="52">
        <v>16.142560032480095</v>
      </c>
      <c r="G10" s="52">
        <v>1.8671621935297003</v>
      </c>
      <c r="H10" s="52">
        <v>0</v>
      </c>
      <c r="I10" s="52">
        <v>0.15079999999999999</v>
      </c>
      <c r="J10" s="53">
        <v>0</v>
      </c>
      <c r="K10" s="53">
        <f t="shared" si="0"/>
        <v>61.880377431741792</v>
      </c>
      <c r="L10" s="52">
        <v>0.3037233822639</v>
      </c>
    </row>
    <row r="11" spans="2:12" x14ac:dyDescent="0.2">
      <c r="B11" s="50">
        <v>7</v>
      </c>
      <c r="C11" s="54" t="s">
        <v>45</v>
      </c>
      <c r="D11" s="52">
        <v>22.087541058696907</v>
      </c>
      <c r="E11" s="52">
        <v>14.021314761626231</v>
      </c>
      <c r="F11" s="52">
        <v>35.232970844817558</v>
      </c>
      <c r="G11" s="52">
        <v>10.149777344635696</v>
      </c>
      <c r="H11" s="52">
        <v>0</v>
      </c>
      <c r="I11" s="52" t="s">
        <v>131</v>
      </c>
      <c r="J11" s="53">
        <v>0</v>
      </c>
      <c r="K11" s="53">
        <f t="shared" si="0"/>
        <v>81.491604009776395</v>
      </c>
      <c r="L11" s="52">
        <v>0.44652193329399975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 t="s">
        <v>131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 t="s">
        <v>131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0.70291536723310011</v>
      </c>
      <c r="E14" s="52">
        <v>0.79347414669939997</v>
      </c>
      <c r="F14" s="52">
        <v>9.0844124662118784</v>
      </c>
      <c r="G14" s="52">
        <v>1.6018035705954683</v>
      </c>
      <c r="H14" s="52">
        <v>0</v>
      </c>
      <c r="I14" s="52">
        <v>9.11E-2</v>
      </c>
      <c r="J14" s="53">
        <v>0</v>
      </c>
      <c r="K14" s="53">
        <f t="shared" si="0"/>
        <v>12.273705550739848</v>
      </c>
      <c r="L14" s="52">
        <v>0.33525253243110004</v>
      </c>
    </row>
    <row r="15" spans="2:12" x14ac:dyDescent="0.2">
      <c r="B15" s="50">
        <v>11</v>
      </c>
      <c r="C15" s="54" t="s">
        <v>49</v>
      </c>
      <c r="D15" s="52">
        <v>140.54504291296121</v>
      </c>
      <c r="E15" s="52">
        <v>23.145385157234543</v>
      </c>
      <c r="F15" s="52">
        <v>110.32708441764726</v>
      </c>
      <c r="G15" s="52">
        <v>13.892512203234611</v>
      </c>
      <c r="H15" s="52">
        <v>0</v>
      </c>
      <c r="I15" s="52">
        <v>0.8155</v>
      </c>
      <c r="J15" s="53">
        <v>0</v>
      </c>
      <c r="K15" s="53">
        <f t="shared" si="0"/>
        <v>288.72552469107762</v>
      </c>
      <c r="L15" s="52">
        <v>1.8961356088480317</v>
      </c>
    </row>
    <row r="16" spans="2:12" x14ac:dyDescent="0.2">
      <c r="B16" s="50">
        <v>12</v>
      </c>
      <c r="C16" s="54" t="s">
        <v>50</v>
      </c>
      <c r="D16" s="52">
        <v>58.097882610662651</v>
      </c>
      <c r="E16" s="52">
        <v>6.5008933196995233</v>
      </c>
      <c r="F16" s="52">
        <v>53.333726654715804</v>
      </c>
      <c r="G16" s="52">
        <v>7.8418961634106745</v>
      </c>
      <c r="H16" s="52">
        <v>0</v>
      </c>
      <c r="I16" s="52">
        <v>0.58650000000000002</v>
      </c>
      <c r="J16" s="53">
        <v>0</v>
      </c>
      <c r="K16" s="53">
        <f t="shared" si="0"/>
        <v>126.36089874848867</v>
      </c>
      <c r="L16" s="52">
        <v>0.91354238719349989</v>
      </c>
    </row>
    <row r="17" spans="2:12" x14ac:dyDescent="0.2">
      <c r="B17" s="50">
        <v>13</v>
      </c>
      <c r="C17" s="54" t="s">
        <v>51</v>
      </c>
      <c r="D17" s="52">
        <v>16.118571125532693</v>
      </c>
      <c r="E17" s="52">
        <v>0.49167431699929992</v>
      </c>
      <c r="F17" s="52">
        <v>17.694002308085441</v>
      </c>
      <c r="G17" s="52">
        <v>2.0039513744633011</v>
      </c>
      <c r="H17" s="52">
        <v>0</v>
      </c>
      <c r="I17" s="52">
        <v>4.9399999999999999E-2</v>
      </c>
      <c r="J17" s="53">
        <v>0</v>
      </c>
      <c r="K17" s="53">
        <f t="shared" si="0"/>
        <v>36.357599125080732</v>
      </c>
      <c r="L17" s="52">
        <v>0.29402841479649983</v>
      </c>
    </row>
    <row r="18" spans="2:12" x14ac:dyDescent="0.2">
      <c r="B18" s="50">
        <v>14</v>
      </c>
      <c r="C18" s="54" t="s">
        <v>52</v>
      </c>
      <c r="D18" s="52">
        <v>0.29541514719969997</v>
      </c>
      <c r="E18" s="52">
        <v>0.17020523459940001</v>
      </c>
      <c r="F18" s="52">
        <v>10.159822963300622</v>
      </c>
      <c r="G18" s="52">
        <v>1.2843068152299015</v>
      </c>
      <c r="H18" s="52">
        <v>0</v>
      </c>
      <c r="I18" s="52">
        <v>9.2999999999999992E-3</v>
      </c>
      <c r="J18" s="53">
        <v>0</v>
      </c>
      <c r="K18" s="53">
        <f t="shared" si="0"/>
        <v>11.919050160329624</v>
      </c>
      <c r="L18" s="52">
        <v>6.1052676332699993E-2</v>
      </c>
    </row>
    <row r="19" spans="2:12" x14ac:dyDescent="0.2">
      <c r="B19" s="50">
        <v>15</v>
      </c>
      <c r="C19" s="54" t="s">
        <v>53</v>
      </c>
      <c r="D19" s="52">
        <v>2.0415803747987002</v>
      </c>
      <c r="E19" s="52">
        <v>0.57296191493099979</v>
      </c>
      <c r="F19" s="52">
        <v>32.998653716445276</v>
      </c>
      <c r="G19" s="52">
        <v>4.2047231206477083</v>
      </c>
      <c r="H19" s="52">
        <v>0</v>
      </c>
      <c r="I19" s="52">
        <v>1.77E-2</v>
      </c>
      <c r="J19" s="53">
        <v>0</v>
      </c>
      <c r="K19" s="53">
        <f t="shared" si="0"/>
        <v>39.835619126822678</v>
      </c>
      <c r="L19" s="52">
        <v>0.3475857805284</v>
      </c>
    </row>
    <row r="20" spans="2:12" x14ac:dyDescent="0.2">
      <c r="B20" s="50">
        <v>16</v>
      </c>
      <c r="C20" s="54" t="s">
        <v>54</v>
      </c>
      <c r="D20" s="52">
        <v>313.80334979426357</v>
      </c>
      <c r="E20" s="52">
        <v>43.420233141170065</v>
      </c>
      <c r="F20" s="52">
        <v>162.5856869775252</v>
      </c>
      <c r="G20" s="52">
        <v>21.518338368754687</v>
      </c>
      <c r="H20" s="52">
        <v>0</v>
      </c>
      <c r="I20" s="52">
        <v>2.3031999999999999</v>
      </c>
      <c r="J20" s="53">
        <v>0</v>
      </c>
      <c r="K20" s="53">
        <f t="shared" si="0"/>
        <v>543.63080828171348</v>
      </c>
      <c r="L20" s="52">
        <v>2.1081370739458953</v>
      </c>
    </row>
    <row r="21" spans="2:12" x14ac:dyDescent="0.2">
      <c r="B21" s="50">
        <v>17</v>
      </c>
      <c r="C21" s="54" t="s">
        <v>55</v>
      </c>
      <c r="D21" s="52">
        <v>197.13542435746388</v>
      </c>
      <c r="E21" s="52">
        <v>3.9005312036985349</v>
      </c>
      <c r="F21" s="52">
        <v>42.687260046818906</v>
      </c>
      <c r="G21" s="52">
        <v>6.6066000569089809</v>
      </c>
      <c r="H21" s="52">
        <v>0</v>
      </c>
      <c r="I21" s="52">
        <v>0.48380000000000001</v>
      </c>
      <c r="J21" s="53">
        <v>0</v>
      </c>
      <c r="K21" s="53">
        <f t="shared" si="0"/>
        <v>250.81361566489031</v>
      </c>
      <c r="L21" s="52">
        <v>0.63670548079129985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 t="s">
        <v>131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17.608583998392707</v>
      </c>
      <c r="E23" s="52">
        <v>32.230714833456837</v>
      </c>
      <c r="F23" s="52">
        <v>98.361561891751037</v>
      </c>
      <c r="G23" s="52">
        <v>18.800867939492754</v>
      </c>
      <c r="H23" s="52">
        <v>0</v>
      </c>
      <c r="I23" s="52">
        <v>1.5552999999999999</v>
      </c>
      <c r="J23" s="53">
        <v>0</v>
      </c>
      <c r="K23" s="53">
        <f t="shared" si="0"/>
        <v>168.55702866309332</v>
      </c>
      <c r="L23" s="52">
        <v>0.86227496775069967</v>
      </c>
    </row>
    <row r="24" spans="2:12" x14ac:dyDescent="0.2">
      <c r="B24" s="50">
        <v>20</v>
      </c>
      <c r="C24" s="54" t="s">
        <v>58</v>
      </c>
      <c r="D24" s="52">
        <v>700.20858187917133</v>
      </c>
      <c r="E24" s="52">
        <v>152.39100948390234</v>
      </c>
      <c r="F24" s="52">
        <v>897.75378719440494</v>
      </c>
      <c r="G24" s="52">
        <v>85.102838585654936</v>
      </c>
      <c r="H24" s="52">
        <v>0</v>
      </c>
      <c r="I24" s="52">
        <v>46.560165807206197</v>
      </c>
      <c r="J24" s="53">
        <v>0</v>
      </c>
      <c r="K24" s="53">
        <f t="shared" si="0"/>
        <v>1882.0163829503399</v>
      </c>
      <c r="L24" s="52">
        <v>11.194024669213988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1.8416880000000002E-4</v>
      </c>
      <c r="F25" s="52">
        <v>0.49389890169649991</v>
      </c>
      <c r="G25" s="52">
        <v>7.68973451665E-2</v>
      </c>
      <c r="H25" s="52">
        <v>0</v>
      </c>
      <c r="I25" s="52" t="s">
        <v>131</v>
      </c>
      <c r="J25" s="53">
        <v>0</v>
      </c>
      <c r="K25" s="53">
        <f t="shared" si="0"/>
        <v>0.57098041566299995</v>
      </c>
      <c r="L25" s="52">
        <v>1.861133333E-4</v>
      </c>
    </row>
    <row r="26" spans="2:12" x14ac:dyDescent="0.2">
      <c r="B26" s="50">
        <v>22</v>
      </c>
      <c r="C26" s="54" t="s">
        <v>60</v>
      </c>
      <c r="D26" s="52">
        <v>2.85466321666E-2</v>
      </c>
      <c r="E26" s="52">
        <v>3.8278925000000004E-3</v>
      </c>
      <c r="F26" s="52">
        <v>1.0632958198614997</v>
      </c>
      <c r="G26" s="52">
        <v>8.0790969662999992E-3</v>
      </c>
      <c r="H26" s="52">
        <v>0</v>
      </c>
      <c r="I26" s="52">
        <v>0.29609999999999997</v>
      </c>
      <c r="J26" s="53">
        <v>0</v>
      </c>
      <c r="K26" s="53">
        <f t="shared" si="0"/>
        <v>1.3998494414943998</v>
      </c>
      <c r="L26" s="52">
        <v>1.2228857166199999E-2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1.28851E-5</v>
      </c>
      <c r="F27" s="52">
        <v>9.4836000000000009E-4</v>
      </c>
      <c r="G27" s="52">
        <v>0</v>
      </c>
      <c r="H27" s="52">
        <v>0</v>
      </c>
      <c r="I27" s="52" t="s">
        <v>131</v>
      </c>
      <c r="J27" s="53">
        <v>0</v>
      </c>
      <c r="K27" s="53">
        <f t="shared" si="0"/>
        <v>9.6124510000000004E-4</v>
      </c>
      <c r="L27" s="52">
        <v>3.1447124666E-3</v>
      </c>
    </row>
    <row r="28" spans="2:12" x14ac:dyDescent="0.2">
      <c r="B28" s="50">
        <v>24</v>
      </c>
      <c r="C28" s="51" t="s">
        <v>62</v>
      </c>
      <c r="D28" s="52">
        <v>0.21172076819959998</v>
      </c>
      <c r="E28" s="52">
        <v>2.1413016000000002E-3</v>
      </c>
      <c r="F28" s="52">
        <v>2.7153309206279999</v>
      </c>
      <c r="G28" s="52">
        <v>4.6493637266599996E-2</v>
      </c>
      <c r="H28" s="52">
        <v>0</v>
      </c>
      <c r="I28" s="52">
        <v>0.126</v>
      </c>
      <c r="J28" s="53">
        <v>0</v>
      </c>
      <c r="K28" s="53">
        <f t="shared" si="0"/>
        <v>3.1016866276941997</v>
      </c>
      <c r="L28" s="52">
        <v>1.7665318566499999E-2</v>
      </c>
    </row>
    <row r="29" spans="2:12" x14ac:dyDescent="0.2">
      <c r="B29" s="50">
        <v>25</v>
      </c>
      <c r="C29" s="54" t="s">
        <v>63</v>
      </c>
      <c r="D29" s="52">
        <v>52.687114337327294</v>
      </c>
      <c r="E29" s="52">
        <v>9.6075863081038833</v>
      </c>
      <c r="F29" s="52">
        <v>198.59349215961637</v>
      </c>
      <c r="G29" s="52">
        <v>17.946449407369563</v>
      </c>
      <c r="H29" s="52">
        <v>0</v>
      </c>
      <c r="I29" s="52">
        <v>2.6456</v>
      </c>
      <c r="J29" s="53">
        <v>0</v>
      </c>
      <c r="K29" s="53">
        <f t="shared" si="0"/>
        <v>281.48024221241712</v>
      </c>
      <c r="L29" s="52">
        <v>1.6063729737189991</v>
      </c>
    </row>
    <row r="30" spans="2:12" x14ac:dyDescent="0.2">
      <c r="B30" s="50">
        <v>26</v>
      </c>
      <c r="C30" s="54" t="s">
        <v>64</v>
      </c>
      <c r="D30" s="52">
        <v>14.505217645957799</v>
      </c>
      <c r="E30" s="52">
        <v>3.1847229545936666</v>
      </c>
      <c r="F30" s="52">
        <v>36.680823109959</v>
      </c>
      <c r="G30" s="52">
        <v>7.9417138182678828</v>
      </c>
      <c r="H30" s="52">
        <v>0</v>
      </c>
      <c r="I30" s="52">
        <v>0.71799999999999997</v>
      </c>
      <c r="J30" s="53">
        <v>0</v>
      </c>
      <c r="K30" s="53">
        <f t="shared" si="0"/>
        <v>63.030477528778349</v>
      </c>
      <c r="L30" s="52">
        <v>0.59254196439309914</v>
      </c>
    </row>
    <row r="31" spans="2:12" x14ac:dyDescent="0.2">
      <c r="B31" s="50">
        <v>27</v>
      </c>
      <c r="C31" s="54" t="s">
        <v>15</v>
      </c>
      <c r="D31" s="52">
        <v>2.3271999999999998E-4</v>
      </c>
      <c r="E31" s="52">
        <v>9.9366825233299996E-2</v>
      </c>
      <c r="F31" s="52">
        <v>2.5150872925963994</v>
      </c>
      <c r="G31" s="52">
        <v>0.21438103013279999</v>
      </c>
      <c r="H31" s="52">
        <v>0</v>
      </c>
      <c r="I31" s="52">
        <v>1.0629999999999999</v>
      </c>
      <c r="J31" s="53">
        <v>0</v>
      </c>
      <c r="K31" s="53">
        <f t="shared" si="0"/>
        <v>3.8920678679624992</v>
      </c>
      <c r="L31" s="52">
        <v>6.3547194266500004E-2</v>
      </c>
    </row>
    <row r="32" spans="2:12" x14ac:dyDescent="0.2">
      <c r="B32" s="50">
        <v>28</v>
      </c>
      <c r="C32" s="54" t="s">
        <v>65</v>
      </c>
      <c r="D32" s="52">
        <v>1.83050431332E-2</v>
      </c>
      <c r="E32" s="52">
        <v>1.7203958998999998E-3</v>
      </c>
      <c r="F32" s="52">
        <v>1.9662010102624334</v>
      </c>
      <c r="G32" s="52">
        <v>4.7848486932399986E-2</v>
      </c>
      <c r="H32" s="52">
        <v>0</v>
      </c>
      <c r="I32" s="52" t="s">
        <v>131</v>
      </c>
      <c r="J32" s="53">
        <v>0</v>
      </c>
      <c r="K32" s="53">
        <f t="shared" si="0"/>
        <v>2.0340749362279333</v>
      </c>
      <c r="L32" s="52">
        <v>4.3381460799800001E-2</v>
      </c>
    </row>
    <row r="33" spans="2:12" x14ac:dyDescent="0.2">
      <c r="B33" s="50">
        <v>29</v>
      </c>
      <c r="C33" s="54" t="s">
        <v>66</v>
      </c>
      <c r="D33" s="52">
        <v>5.6217864298311992</v>
      </c>
      <c r="E33" s="52">
        <v>3.7609349076985659</v>
      </c>
      <c r="F33" s="52">
        <v>32.013565708403846</v>
      </c>
      <c r="G33" s="52">
        <v>3.8328208187821065</v>
      </c>
      <c r="H33" s="52">
        <v>0</v>
      </c>
      <c r="I33" s="52">
        <v>0.20660000000000001</v>
      </c>
      <c r="J33" s="53">
        <v>0</v>
      </c>
      <c r="K33" s="53">
        <f t="shared" si="0"/>
        <v>45.435707864715717</v>
      </c>
      <c r="L33" s="52">
        <v>0.62602357939329989</v>
      </c>
    </row>
    <row r="34" spans="2:12" x14ac:dyDescent="0.2">
      <c r="B34" s="50">
        <v>30</v>
      </c>
      <c r="C34" s="54" t="s">
        <v>67</v>
      </c>
      <c r="D34" s="52">
        <v>12.63506189636129</v>
      </c>
      <c r="E34" s="52">
        <v>2.9297866701964006</v>
      </c>
      <c r="F34" s="52">
        <v>62.155317414372391</v>
      </c>
      <c r="G34" s="52">
        <v>7.5688710587626149</v>
      </c>
      <c r="H34" s="52">
        <v>0</v>
      </c>
      <c r="I34" s="52">
        <v>1.1282000000000001</v>
      </c>
      <c r="J34" s="53">
        <v>0</v>
      </c>
      <c r="K34" s="53">
        <f t="shared" si="0"/>
        <v>86.417237039692694</v>
      </c>
      <c r="L34" s="52">
        <v>1.091312055090901</v>
      </c>
    </row>
    <row r="35" spans="2:12" x14ac:dyDescent="0.2">
      <c r="B35" s="50">
        <v>31</v>
      </c>
      <c r="C35" s="51" t="s">
        <v>68</v>
      </c>
      <c r="D35" s="52">
        <v>0.34839965986660004</v>
      </c>
      <c r="E35" s="52">
        <v>0.34710172899989999</v>
      </c>
      <c r="F35" s="52">
        <v>0.95172012206319956</v>
      </c>
      <c r="G35" s="52">
        <v>0.20460749593220007</v>
      </c>
      <c r="H35" s="52">
        <v>0</v>
      </c>
      <c r="I35" s="52" t="s">
        <v>131</v>
      </c>
      <c r="J35" s="53">
        <v>0</v>
      </c>
      <c r="K35" s="53">
        <f t="shared" si="0"/>
        <v>1.8518290068618994</v>
      </c>
      <c r="L35" s="52">
        <v>6.4837345699500004E-2</v>
      </c>
    </row>
    <row r="36" spans="2:12" x14ac:dyDescent="0.2">
      <c r="B36" s="50">
        <v>32</v>
      </c>
      <c r="C36" s="54" t="s">
        <v>69</v>
      </c>
      <c r="D36" s="52">
        <v>40.787370445793741</v>
      </c>
      <c r="E36" s="52">
        <v>16.659422964261719</v>
      </c>
      <c r="F36" s="52">
        <v>89.412482298080889</v>
      </c>
      <c r="G36" s="52">
        <v>13.240113056034877</v>
      </c>
      <c r="H36" s="52">
        <v>0</v>
      </c>
      <c r="I36" s="52">
        <v>1.9424000000000001</v>
      </c>
      <c r="J36" s="53">
        <v>0</v>
      </c>
      <c r="K36" s="53">
        <f t="shared" si="0"/>
        <v>162.04178876417123</v>
      </c>
      <c r="L36" s="52">
        <v>2.0463251644637004</v>
      </c>
    </row>
    <row r="37" spans="2:12" x14ac:dyDescent="0.2">
      <c r="B37" s="50">
        <v>33</v>
      </c>
      <c r="C37" s="54" t="s">
        <v>114</v>
      </c>
      <c r="D37" s="52">
        <v>95.125866421645298</v>
      </c>
      <c r="E37" s="52">
        <v>7.8953743742699762</v>
      </c>
      <c r="F37" s="52">
        <v>101.08304512741562</v>
      </c>
      <c r="G37" s="52">
        <v>10.630402919606952</v>
      </c>
      <c r="H37" s="52">
        <v>0</v>
      </c>
      <c r="I37" s="52">
        <v>0.75749999999999995</v>
      </c>
      <c r="J37" s="53">
        <v>0</v>
      </c>
      <c r="K37" s="53">
        <f t="shared" si="0"/>
        <v>215.49218884293785</v>
      </c>
      <c r="L37" s="52">
        <v>1.6151164176816992</v>
      </c>
    </row>
    <row r="38" spans="2:12" x14ac:dyDescent="0.2">
      <c r="B38" s="50">
        <v>34</v>
      </c>
      <c r="C38" s="54" t="s">
        <v>70</v>
      </c>
      <c r="D38" s="52">
        <v>0.26036502789970001</v>
      </c>
      <c r="E38" s="52">
        <v>1.2449159099999999E-2</v>
      </c>
      <c r="F38" s="52">
        <v>4.2535653396301685</v>
      </c>
      <c r="G38" s="52">
        <v>1.9899481708634994</v>
      </c>
      <c r="H38" s="52">
        <v>0</v>
      </c>
      <c r="I38" s="52">
        <v>5.3600000000000002E-2</v>
      </c>
      <c r="J38" s="53">
        <v>0</v>
      </c>
      <c r="K38" s="53">
        <f t="shared" si="0"/>
        <v>6.5699276974933678</v>
      </c>
      <c r="L38" s="52">
        <v>6.6513090331999994E-3</v>
      </c>
    </row>
    <row r="39" spans="2:12" x14ac:dyDescent="0.2">
      <c r="B39" s="50">
        <v>35</v>
      </c>
      <c r="C39" s="54" t="s">
        <v>71</v>
      </c>
      <c r="D39" s="52">
        <v>28.9017609294214</v>
      </c>
      <c r="E39" s="52">
        <v>35.756005102285748</v>
      </c>
      <c r="F39" s="52">
        <v>202.20474274022811</v>
      </c>
      <c r="G39" s="52">
        <v>29.637455834623712</v>
      </c>
      <c r="H39" s="52">
        <v>0</v>
      </c>
      <c r="I39" s="52">
        <v>1.4032</v>
      </c>
      <c r="J39" s="53">
        <v>0</v>
      </c>
      <c r="K39" s="53">
        <f t="shared" si="0"/>
        <v>297.90316460655902</v>
      </c>
      <c r="L39" s="52">
        <v>1.7417828091417975</v>
      </c>
    </row>
    <row r="40" spans="2:12" x14ac:dyDescent="0.2">
      <c r="B40" s="50">
        <v>36</v>
      </c>
      <c r="C40" s="54" t="s">
        <v>72</v>
      </c>
      <c r="D40" s="52">
        <v>28.005083348465998</v>
      </c>
      <c r="E40" s="52">
        <v>2.6219158476657012</v>
      </c>
      <c r="F40" s="52">
        <v>14.251089806826515</v>
      </c>
      <c r="G40" s="52">
        <v>1.352907037528301</v>
      </c>
      <c r="H40" s="52">
        <v>0</v>
      </c>
      <c r="I40" s="52" t="s">
        <v>131</v>
      </c>
      <c r="J40" s="53">
        <v>0</v>
      </c>
      <c r="K40" s="53">
        <f t="shared" si="0"/>
        <v>46.230996040486517</v>
      </c>
      <c r="L40" s="52">
        <v>0.32925214909559963</v>
      </c>
    </row>
    <row r="41" spans="2:12" x14ac:dyDescent="0.2">
      <c r="B41" s="50">
        <v>37</v>
      </c>
      <c r="C41" s="54" t="s">
        <v>73</v>
      </c>
      <c r="D41" s="52">
        <v>40.503937838858967</v>
      </c>
      <c r="E41" s="52">
        <v>15.845854592646418</v>
      </c>
      <c r="F41" s="52">
        <v>132.06645111924112</v>
      </c>
      <c r="G41" s="52">
        <v>23.658952887003547</v>
      </c>
      <c r="H41" s="52">
        <v>0</v>
      </c>
      <c r="I41" s="52">
        <v>4.1823999999999995</v>
      </c>
      <c r="J41" s="53">
        <v>0</v>
      </c>
      <c r="K41" s="53">
        <f t="shared" si="0"/>
        <v>216.25759643775007</v>
      </c>
      <c r="L41" s="52">
        <v>3.1388341719528552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1855.9129347322998</v>
      </c>
      <c r="E42" s="57">
        <f>SUM(E5:E41)</f>
        <v>382.3437130253327</v>
      </c>
      <c r="F42" s="57">
        <f t="shared" si="1"/>
        <v>2454.0812173487502</v>
      </c>
      <c r="G42" s="57">
        <f>SUM(G5:G41)</f>
        <v>307.40394603237138</v>
      </c>
      <c r="H42" s="58">
        <f t="shared" si="1"/>
        <v>0</v>
      </c>
      <c r="I42" s="58">
        <f t="shared" si="1"/>
        <v>68.573465807206205</v>
      </c>
      <c r="J42" s="58">
        <f t="shared" si="1"/>
        <v>0</v>
      </c>
      <c r="K42" s="58">
        <f t="shared" si="1"/>
        <v>5068.3152769459602</v>
      </c>
      <c r="L42" s="58">
        <f t="shared" si="1"/>
        <v>33.898535195399866</v>
      </c>
    </row>
    <row r="43" spans="2:12" x14ac:dyDescent="0.2">
      <c r="B43" s="48" t="s">
        <v>89</v>
      </c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2019-10-11T04:39:19Z</dcterms:modified>
</cp:coreProperties>
</file>